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H16" i="19" l="1"/>
  <c r="D16" i="19"/>
  <c r="I16" i="19"/>
  <c r="E16" i="19"/>
  <c r="K16" i="19"/>
  <c r="J16" i="19"/>
  <c r="G16" i="19"/>
  <c r="F16" i="19"/>
  <c r="C16" i="19"/>
  <c r="J8" i="19"/>
  <c r="H8" i="19"/>
  <c r="F8" i="19"/>
  <c r="D8" i="19"/>
  <c r="K8" i="19"/>
  <c r="I8" i="19"/>
  <c r="G8" i="19"/>
  <c r="E8" i="19"/>
  <c r="C8" i="19"/>
  <c r="K4" i="19"/>
  <c r="K26" i="19" s="1"/>
  <c r="G4" i="19"/>
  <c r="G26" i="19" s="1"/>
  <c r="C4" i="19"/>
  <c r="C26" i="19" s="1"/>
  <c r="J4" i="19"/>
  <c r="J26" i="19" s="1"/>
  <c r="H4" i="19"/>
  <c r="F4" i="19"/>
  <c r="F26" i="19" s="1"/>
  <c r="D4" i="19"/>
  <c r="I4" i="19"/>
  <c r="I26" i="19" s="1"/>
  <c r="E4" i="19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K16" i="17"/>
  <c r="H16" i="17"/>
  <c r="G16" i="17"/>
  <c r="D16" i="17"/>
  <c r="C16" i="17"/>
  <c r="J16" i="17"/>
  <c r="I16" i="17"/>
  <c r="F16" i="17"/>
  <c r="E16" i="17"/>
  <c r="H8" i="17"/>
  <c r="D8" i="17"/>
  <c r="K8" i="17"/>
  <c r="J8" i="17"/>
  <c r="I8" i="17"/>
  <c r="G8" i="17"/>
  <c r="F8" i="17"/>
  <c r="E8" i="17"/>
  <c r="C8" i="17"/>
  <c r="J4" i="17"/>
  <c r="J26" i="17" s="1"/>
  <c r="F4" i="17"/>
  <c r="F26" i="17" s="1"/>
  <c r="K4" i="17"/>
  <c r="G4" i="17"/>
  <c r="C4" i="17"/>
  <c r="H4" i="17"/>
  <c r="D4" i="17"/>
  <c r="I4" i="17"/>
  <c r="I26" i="17" s="1"/>
  <c r="E4" i="17"/>
  <c r="E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K19" i="16"/>
  <c r="J19" i="16"/>
  <c r="I19" i="16"/>
  <c r="H19" i="16"/>
  <c r="G19" i="16"/>
  <c r="F19" i="16"/>
  <c r="E19" i="16"/>
  <c r="D19" i="16"/>
  <c r="C19" i="16"/>
  <c r="Z4" i="16"/>
  <c r="J16" i="15"/>
  <c r="F16" i="15"/>
  <c r="K16" i="15"/>
  <c r="G16" i="15"/>
  <c r="C16" i="15"/>
  <c r="I16" i="15"/>
  <c r="H16" i="15"/>
  <c r="E16" i="15"/>
  <c r="D16" i="15"/>
  <c r="K8" i="15"/>
  <c r="G8" i="15"/>
  <c r="C8" i="15"/>
  <c r="H8" i="15"/>
  <c r="D8" i="15"/>
  <c r="J8" i="15"/>
  <c r="I8" i="15"/>
  <c r="F8" i="15"/>
  <c r="E8" i="15"/>
  <c r="J4" i="15"/>
  <c r="F4" i="15"/>
  <c r="K4" i="15"/>
  <c r="G4" i="15"/>
  <c r="C4" i="15"/>
  <c r="H4" i="15"/>
  <c r="D4" i="15"/>
  <c r="I4" i="15"/>
  <c r="I26" i="15" s="1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J16" i="13"/>
  <c r="F16" i="13"/>
  <c r="K16" i="13"/>
  <c r="H16" i="13"/>
  <c r="G16" i="13"/>
  <c r="D16" i="13"/>
  <c r="C16" i="13"/>
  <c r="I16" i="13"/>
  <c r="E16" i="13"/>
  <c r="K8" i="13"/>
  <c r="G8" i="13"/>
  <c r="C8" i="13"/>
  <c r="H8" i="13"/>
  <c r="D8" i="13"/>
  <c r="J8" i="13"/>
  <c r="I8" i="13"/>
  <c r="F8" i="13"/>
  <c r="E8" i="13"/>
  <c r="J4" i="13"/>
  <c r="J26" i="13" s="1"/>
  <c r="F4" i="13"/>
  <c r="F26" i="13" s="1"/>
  <c r="K4" i="13"/>
  <c r="K26" i="13" s="1"/>
  <c r="G4" i="13"/>
  <c r="G26" i="13" s="1"/>
  <c r="C4" i="13"/>
  <c r="C26" i="13" s="1"/>
  <c r="H4" i="13"/>
  <c r="D4" i="13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9" i="12"/>
  <c r="J19" i="12"/>
  <c r="I19" i="12"/>
  <c r="H19" i="12"/>
  <c r="G19" i="12"/>
  <c r="F19" i="12"/>
  <c r="E19" i="12"/>
  <c r="D19" i="12"/>
  <c r="C19" i="12"/>
  <c r="I16" i="11"/>
  <c r="E16" i="11"/>
  <c r="K16" i="11"/>
  <c r="J16" i="11"/>
  <c r="G16" i="11"/>
  <c r="F16" i="11"/>
  <c r="C16" i="11"/>
  <c r="H16" i="11"/>
  <c r="D16" i="11"/>
  <c r="J8" i="11"/>
  <c r="F8" i="11"/>
  <c r="K8" i="11"/>
  <c r="H8" i="11"/>
  <c r="G8" i="11"/>
  <c r="D8" i="11"/>
  <c r="C8" i="11"/>
  <c r="I8" i="11"/>
  <c r="E8" i="11"/>
  <c r="J4" i="11"/>
  <c r="F4" i="11"/>
  <c r="K4" i="11"/>
  <c r="K26" i="11" s="1"/>
  <c r="H4" i="11"/>
  <c r="G4" i="11"/>
  <c r="G26" i="11" s="1"/>
  <c r="D4" i="11"/>
  <c r="C4" i="11"/>
  <c r="C26" i="11" s="1"/>
  <c r="I4" i="11"/>
  <c r="I26" i="11" s="1"/>
  <c r="E4" i="11"/>
  <c r="E26" i="11" s="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K15" i="9"/>
  <c r="J15" i="9"/>
  <c r="I15" i="9"/>
  <c r="H15" i="9"/>
  <c r="G15" i="9"/>
  <c r="F15" i="9"/>
  <c r="E15" i="9"/>
  <c r="D15" i="9"/>
  <c r="C15" i="9"/>
  <c r="K4" i="9"/>
  <c r="I4" i="9"/>
  <c r="G4" i="9"/>
  <c r="E4" i="9"/>
  <c r="C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I65" i="6"/>
  <c r="H65" i="6"/>
  <c r="G65" i="6"/>
  <c r="F65" i="6"/>
  <c r="E65" i="6"/>
  <c r="M64" i="6"/>
  <c r="L64" i="6"/>
  <c r="K64" i="6"/>
  <c r="J64" i="6"/>
  <c r="I64" i="6"/>
  <c r="H64" i="6"/>
  <c r="G64" i="6"/>
  <c r="F64" i="6"/>
  <c r="E64" i="6"/>
  <c r="M59" i="6"/>
  <c r="L59" i="6"/>
  <c r="K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K51" i="6"/>
  <c r="J51" i="6"/>
  <c r="I51" i="6"/>
  <c r="H51" i="6"/>
  <c r="G51" i="6"/>
  <c r="F51" i="6"/>
  <c r="E51" i="6"/>
  <c r="M47" i="6"/>
  <c r="L47" i="6"/>
  <c r="K47" i="6"/>
  <c r="J47" i="6"/>
  <c r="I47" i="6"/>
  <c r="H47" i="6"/>
  <c r="G47" i="6"/>
  <c r="F47" i="6"/>
  <c r="E47" i="6"/>
  <c r="M8" i="6"/>
  <c r="J8" i="6"/>
  <c r="F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I5" i="6"/>
  <c r="I4" i="6" s="1"/>
  <c r="I92" i="6" s="1"/>
  <c r="E5" i="6"/>
  <c r="E4" i="6" s="1"/>
  <c r="E92" i="6" s="1"/>
  <c r="K5" i="6"/>
  <c r="J5" i="6"/>
  <c r="J4" i="6" s="1"/>
  <c r="J92" i="6" s="1"/>
  <c r="G5" i="6"/>
  <c r="F5" i="6"/>
  <c r="F4" i="6" s="1"/>
  <c r="F92" i="6" s="1"/>
  <c r="K4" i="6"/>
  <c r="K92" i="6" s="1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K68" i="5"/>
  <c r="G68" i="5"/>
  <c r="M68" i="5"/>
  <c r="L68" i="5"/>
  <c r="I68" i="5"/>
  <c r="H68" i="5"/>
  <c r="E68" i="5"/>
  <c r="M65" i="5"/>
  <c r="M64" i="5" s="1"/>
  <c r="I65" i="5"/>
  <c r="I64" i="5" s="1"/>
  <c r="E65" i="5"/>
  <c r="E64" i="5" s="1"/>
  <c r="J65" i="5"/>
  <c r="J64" i="5" s="1"/>
  <c r="F65" i="5"/>
  <c r="F64" i="5" s="1"/>
  <c r="L65" i="5"/>
  <c r="K65" i="5"/>
  <c r="H65" i="5"/>
  <c r="G65" i="5"/>
  <c r="L64" i="5"/>
  <c r="H64" i="5"/>
  <c r="K59" i="5"/>
  <c r="G59" i="5"/>
  <c r="L59" i="5"/>
  <c r="H59" i="5"/>
  <c r="M59" i="5"/>
  <c r="J59" i="5"/>
  <c r="I59" i="5"/>
  <c r="F59" i="5"/>
  <c r="E59" i="5"/>
  <c r="J56" i="5"/>
  <c r="F56" i="5"/>
  <c r="K56" i="5"/>
  <c r="G56" i="5"/>
  <c r="M56" i="5"/>
  <c r="L56" i="5"/>
  <c r="I56" i="5"/>
  <c r="H56" i="5"/>
  <c r="E56" i="5"/>
  <c r="M53" i="5"/>
  <c r="M52" i="5" s="1"/>
  <c r="M51" i="5" s="1"/>
  <c r="I53" i="5"/>
  <c r="I52" i="5" s="1"/>
  <c r="I51" i="5" s="1"/>
  <c r="E53" i="5"/>
  <c r="E52" i="5" s="1"/>
  <c r="E51" i="5" s="1"/>
  <c r="J53" i="5"/>
  <c r="J52" i="5" s="1"/>
  <c r="J51" i="5" s="1"/>
  <c r="F53" i="5"/>
  <c r="F52" i="5" s="1"/>
  <c r="F51" i="5" s="1"/>
  <c r="L53" i="5"/>
  <c r="K53" i="5"/>
  <c r="H53" i="5"/>
  <c r="G53" i="5"/>
  <c r="L52" i="5"/>
  <c r="L51" i="5" s="1"/>
  <c r="H52" i="5"/>
  <c r="J47" i="5"/>
  <c r="F47" i="5"/>
  <c r="K47" i="5"/>
  <c r="G47" i="5"/>
  <c r="G4" i="5" s="1"/>
  <c r="M47" i="5"/>
  <c r="L47" i="5"/>
  <c r="I47" i="5"/>
  <c r="H47" i="5"/>
  <c r="E47" i="5"/>
  <c r="J8" i="5"/>
  <c r="F8" i="5"/>
  <c r="M8" i="5"/>
  <c r="L8" i="5"/>
  <c r="K8" i="5"/>
  <c r="I8" i="5"/>
  <c r="H8" i="5"/>
  <c r="G8" i="5"/>
  <c r="E8" i="5"/>
  <c r="L5" i="5"/>
  <c r="L4" i="5" s="1"/>
  <c r="L92" i="5" s="1"/>
  <c r="H5" i="5"/>
  <c r="H4" i="5" s="1"/>
  <c r="M5" i="5"/>
  <c r="M4" i="5" s="1"/>
  <c r="M92" i="5" s="1"/>
  <c r="K5" i="5"/>
  <c r="K4" i="5" s="1"/>
  <c r="I5" i="5"/>
  <c r="I4" i="5" s="1"/>
  <c r="I92" i="5" s="1"/>
  <c r="E5" i="5"/>
  <c r="E4" i="5" s="1"/>
  <c r="E92" i="5" s="1"/>
  <c r="J5" i="5"/>
  <c r="G5" i="5"/>
  <c r="F5" i="5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M78" i="4"/>
  <c r="M77" i="4" s="1"/>
  <c r="K78" i="4"/>
  <c r="K77" i="4" s="1"/>
  <c r="I78" i="4"/>
  <c r="I77" i="4" s="1"/>
  <c r="G78" i="4"/>
  <c r="G77" i="4" s="1"/>
  <c r="E78" i="4"/>
  <c r="E77" i="4" s="1"/>
  <c r="L78" i="4"/>
  <c r="H78" i="4"/>
  <c r="H77" i="4" s="1"/>
  <c r="J73" i="4"/>
  <c r="F73" i="4"/>
  <c r="M73" i="4"/>
  <c r="K73" i="4"/>
  <c r="I73" i="4"/>
  <c r="G73" i="4"/>
  <c r="E73" i="4"/>
  <c r="L73" i="4"/>
  <c r="H73" i="4"/>
  <c r="J68" i="4"/>
  <c r="F68" i="4"/>
  <c r="K68" i="4"/>
  <c r="K64" i="4" s="1"/>
  <c r="G68" i="4"/>
  <c r="G64" i="4" s="1"/>
  <c r="M68" i="4"/>
  <c r="L68" i="4"/>
  <c r="I68" i="4"/>
  <c r="H68" i="4"/>
  <c r="E68" i="4"/>
  <c r="J65" i="4"/>
  <c r="J64" i="4" s="1"/>
  <c r="F65" i="4"/>
  <c r="F64" i="4" s="1"/>
  <c r="M65" i="4"/>
  <c r="L65" i="4"/>
  <c r="K65" i="4"/>
  <c r="I65" i="4"/>
  <c r="H65" i="4"/>
  <c r="G65" i="4"/>
  <c r="E65" i="4"/>
  <c r="M64" i="4"/>
  <c r="L64" i="4"/>
  <c r="I64" i="4"/>
  <c r="H64" i="4"/>
  <c r="E64" i="4"/>
  <c r="M59" i="4"/>
  <c r="L59" i="4"/>
  <c r="K59" i="4"/>
  <c r="J59" i="4"/>
  <c r="I59" i="4"/>
  <c r="H59" i="4"/>
  <c r="G59" i="4"/>
  <c r="F59" i="4"/>
  <c r="E59" i="4"/>
  <c r="L56" i="4"/>
  <c r="H56" i="4"/>
  <c r="M56" i="4"/>
  <c r="K56" i="4"/>
  <c r="J56" i="4"/>
  <c r="I56" i="4"/>
  <c r="G56" i="4"/>
  <c r="F56" i="4"/>
  <c r="E56" i="4"/>
  <c r="M53" i="4"/>
  <c r="L53" i="4"/>
  <c r="L52" i="4" s="1"/>
  <c r="L51" i="4" s="1"/>
  <c r="K53" i="4"/>
  <c r="J53" i="4"/>
  <c r="I53" i="4"/>
  <c r="H53" i="4"/>
  <c r="H52" i="4" s="1"/>
  <c r="H51" i="4" s="1"/>
  <c r="G53" i="4"/>
  <c r="F53" i="4"/>
  <c r="E53" i="4"/>
  <c r="M52" i="4"/>
  <c r="M51" i="4" s="1"/>
  <c r="K52" i="4"/>
  <c r="J52" i="4"/>
  <c r="I52" i="4"/>
  <c r="G52" i="4"/>
  <c r="F52" i="4"/>
  <c r="E52" i="4"/>
  <c r="E51" i="4" s="1"/>
  <c r="L47" i="4"/>
  <c r="H47" i="4"/>
  <c r="M47" i="4"/>
  <c r="K47" i="4"/>
  <c r="J47" i="4"/>
  <c r="I47" i="4"/>
  <c r="G47" i="4"/>
  <c r="F47" i="4"/>
  <c r="E47" i="4"/>
  <c r="M8" i="4"/>
  <c r="J8" i="4"/>
  <c r="I8" i="4"/>
  <c r="F8" i="4"/>
  <c r="E8" i="4"/>
  <c r="L8" i="4"/>
  <c r="K8" i="4"/>
  <c r="H8" i="4"/>
  <c r="G8" i="4"/>
  <c r="L5" i="4"/>
  <c r="L4" i="4" s="1"/>
  <c r="H5" i="4"/>
  <c r="H4" i="4" s="1"/>
  <c r="H92" i="4" s="1"/>
  <c r="M5" i="4"/>
  <c r="M4" i="4" s="1"/>
  <c r="M92" i="4" s="1"/>
  <c r="I5" i="4"/>
  <c r="I4" i="4" s="1"/>
  <c r="E5" i="4"/>
  <c r="E4" i="4" s="1"/>
  <c r="E92" i="4" s="1"/>
  <c r="K5" i="4"/>
  <c r="J5" i="4"/>
  <c r="J4" i="4" s="1"/>
  <c r="G5" i="4"/>
  <c r="F5" i="4"/>
  <c r="F4" i="4" s="1"/>
  <c r="K4" i="4"/>
  <c r="G4" i="4"/>
  <c r="K81" i="3"/>
  <c r="G81" i="3"/>
  <c r="L81" i="3"/>
  <c r="H81" i="3"/>
  <c r="M81" i="3"/>
  <c r="J81" i="3"/>
  <c r="I81" i="3"/>
  <c r="F81" i="3"/>
  <c r="E81" i="3"/>
  <c r="J78" i="3"/>
  <c r="J77" i="3" s="1"/>
  <c r="F78" i="3"/>
  <c r="F77" i="3" s="1"/>
  <c r="K78" i="3"/>
  <c r="K77" i="3" s="1"/>
  <c r="I78" i="3"/>
  <c r="I77" i="3" s="1"/>
  <c r="G78" i="3"/>
  <c r="G77" i="3" s="1"/>
  <c r="E78" i="3"/>
  <c r="E77" i="3" s="1"/>
  <c r="M78" i="3"/>
  <c r="L78" i="3"/>
  <c r="L77" i="3" s="1"/>
  <c r="H78" i="3"/>
  <c r="H77" i="3" s="1"/>
  <c r="M77" i="3"/>
  <c r="J73" i="3"/>
  <c r="F73" i="3"/>
  <c r="K73" i="3"/>
  <c r="G73" i="3"/>
  <c r="M73" i="3"/>
  <c r="L73" i="3"/>
  <c r="I73" i="3"/>
  <c r="H73" i="3"/>
  <c r="E73" i="3"/>
  <c r="J68" i="3"/>
  <c r="F68" i="3"/>
  <c r="K68" i="3"/>
  <c r="G68" i="3"/>
  <c r="M68" i="3"/>
  <c r="L68" i="3"/>
  <c r="I68" i="3"/>
  <c r="H68" i="3"/>
  <c r="E68" i="3"/>
  <c r="M65" i="3"/>
  <c r="M64" i="3" s="1"/>
  <c r="M51" i="3" s="1"/>
  <c r="I65" i="3"/>
  <c r="I64" i="3" s="1"/>
  <c r="I51" i="3" s="1"/>
  <c r="E65" i="3"/>
  <c r="E64" i="3" s="1"/>
  <c r="E51" i="3" s="1"/>
  <c r="J65" i="3"/>
  <c r="J64" i="3" s="1"/>
  <c r="J51" i="3" s="1"/>
  <c r="F65" i="3"/>
  <c r="F64" i="3" s="1"/>
  <c r="F51" i="3" s="1"/>
  <c r="L65" i="3"/>
  <c r="K65" i="3"/>
  <c r="K64" i="3" s="1"/>
  <c r="K51" i="3" s="1"/>
  <c r="H65" i="3"/>
  <c r="G65" i="3"/>
  <c r="G64" i="3" s="1"/>
  <c r="G51" i="3" s="1"/>
  <c r="L64" i="3"/>
  <c r="H64" i="3"/>
  <c r="M59" i="3"/>
  <c r="L59" i="3"/>
  <c r="K59" i="3"/>
  <c r="J59" i="3"/>
  <c r="I59" i="3"/>
  <c r="H59" i="3"/>
  <c r="G59" i="3"/>
  <c r="F59" i="3"/>
  <c r="E59" i="3"/>
  <c r="M56" i="3"/>
  <c r="L56" i="3"/>
  <c r="K56" i="3"/>
  <c r="J56" i="3"/>
  <c r="I56" i="3"/>
  <c r="H56" i="3"/>
  <c r="G56" i="3"/>
  <c r="F56" i="3"/>
  <c r="E56" i="3"/>
  <c r="M53" i="3"/>
  <c r="L53" i="3"/>
  <c r="K53" i="3"/>
  <c r="J53" i="3"/>
  <c r="I53" i="3"/>
  <c r="H53" i="3"/>
  <c r="G53" i="3"/>
  <c r="F53" i="3"/>
  <c r="E53" i="3"/>
  <c r="M52" i="3"/>
  <c r="L52" i="3"/>
  <c r="K52" i="3"/>
  <c r="J52" i="3"/>
  <c r="I52" i="3"/>
  <c r="H52" i="3"/>
  <c r="G52" i="3"/>
  <c r="F52" i="3"/>
  <c r="E52" i="3"/>
  <c r="L51" i="3"/>
  <c r="H51" i="3"/>
  <c r="M47" i="3"/>
  <c r="L47" i="3"/>
  <c r="K47" i="3"/>
  <c r="J47" i="3"/>
  <c r="I47" i="3"/>
  <c r="H47" i="3"/>
  <c r="G47" i="3"/>
  <c r="F47" i="3"/>
  <c r="E47" i="3"/>
  <c r="J8" i="3"/>
  <c r="F8" i="3"/>
  <c r="M8" i="3"/>
  <c r="L8" i="3"/>
  <c r="K8" i="3"/>
  <c r="I8" i="3"/>
  <c r="H8" i="3"/>
  <c r="G8" i="3"/>
  <c r="E8" i="3"/>
  <c r="L5" i="3"/>
  <c r="L4" i="3" s="1"/>
  <c r="L92" i="3" s="1"/>
  <c r="H5" i="3"/>
  <c r="H4" i="3" s="1"/>
  <c r="M5" i="3"/>
  <c r="M4" i="3" s="1"/>
  <c r="M92" i="3" s="1"/>
  <c r="I5" i="3"/>
  <c r="I4" i="3" s="1"/>
  <c r="I92" i="3" s="1"/>
  <c r="E5" i="3"/>
  <c r="E4" i="3" s="1"/>
  <c r="E92" i="3" s="1"/>
  <c r="K5" i="3"/>
  <c r="J5" i="3"/>
  <c r="J4" i="3" s="1"/>
  <c r="J92" i="3" s="1"/>
  <c r="G5" i="3"/>
  <c r="F5" i="3"/>
  <c r="F4" i="3" s="1"/>
  <c r="F92" i="3" s="1"/>
  <c r="K4" i="3"/>
  <c r="G4" i="3"/>
  <c r="K81" i="2"/>
  <c r="G81" i="2"/>
  <c r="L81" i="2"/>
  <c r="J81" i="2"/>
  <c r="H81" i="2"/>
  <c r="F81" i="2"/>
  <c r="M81" i="2"/>
  <c r="I81" i="2"/>
  <c r="E81" i="2"/>
  <c r="J78" i="2"/>
  <c r="J77" i="2" s="1"/>
  <c r="F78" i="2"/>
  <c r="F77" i="2" s="1"/>
  <c r="K78" i="2"/>
  <c r="G78" i="2"/>
  <c r="M78" i="2"/>
  <c r="L78" i="2"/>
  <c r="I78" i="2"/>
  <c r="H78" i="2"/>
  <c r="H77" i="2" s="1"/>
  <c r="E78" i="2"/>
  <c r="M77" i="2"/>
  <c r="I77" i="2"/>
  <c r="E77" i="2"/>
  <c r="J73" i="2"/>
  <c r="F73" i="2"/>
  <c r="K73" i="2"/>
  <c r="G73" i="2"/>
  <c r="M73" i="2"/>
  <c r="L73" i="2"/>
  <c r="I73" i="2"/>
  <c r="H73" i="2"/>
  <c r="E73" i="2"/>
  <c r="J68" i="2"/>
  <c r="F68" i="2"/>
  <c r="K68" i="2"/>
  <c r="K64" i="2" s="1"/>
  <c r="G68" i="2"/>
  <c r="M68" i="2"/>
  <c r="L68" i="2"/>
  <c r="L64" i="2" s="1"/>
  <c r="I68" i="2"/>
  <c r="H68" i="2"/>
  <c r="E68" i="2"/>
  <c r="M65" i="2"/>
  <c r="M64" i="2" s="1"/>
  <c r="J65" i="2"/>
  <c r="F65" i="2"/>
  <c r="F64" i="2" s="1"/>
  <c r="L65" i="2"/>
  <c r="K65" i="2"/>
  <c r="I65" i="2"/>
  <c r="I64" i="2" s="1"/>
  <c r="H65" i="2"/>
  <c r="G65" i="2"/>
  <c r="G64" i="2" s="1"/>
  <c r="E65" i="2"/>
  <c r="E64" i="2" s="1"/>
  <c r="J64" i="2"/>
  <c r="H64" i="2"/>
  <c r="M59" i="2"/>
  <c r="I59" i="2"/>
  <c r="E59" i="2"/>
  <c r="L59" i="2"/>
  <c r="J59" i="2"/>
  <c r="H59" i="2"/>
  <c r="F59" i="2"/>
  <c r="K59" i="2"/>
  <c r="G59" i="2"/>
  <c r="L56" i="2"/>
  <c r="H56" i="2"/>
  <c r="M56" i="2"/>
  <c r="K56" i="2"/>
  <c r="I56" i="2"/>
  <c r="G56" i="2"/>
  <c r="E56" i="2"/>
  <c r="J56" i="2"/>
  <c r="F56" i="2"/>
  <c r="K53" i="2"/>
  <c r="K52" i="2" s="1"/>
  <c r="K51" i="2" s="1"/>
  <c r="G53" i="2"/>
  <c r="G52" i="2" s="1"/>
  <c r="G51" i="2" s="1"/>
  <c r="L53" i="2"/>
  <c r="L52" i="2" s="1"/>
  <c r="L51" i="2" s="1"/>
  <c r="J53" i="2"/>
  <c r="J52" i="2" s="1"/>
  <c r="J51" i="2" s="1"/>
  <c r="H53" i="2"/>
  <c r="H52" i="2" s="1"/>
  <c r="H51" i="2" s="1"/>
  <c r="F53" i="2"/>
  <c r="F52" i="2" s="1"/>
  <c r="F51" i="2" s="1"/>
  <c r="M53" i="2"/>
  <c r="M52" i="2" s="1"/>
  <c r="M51" i="2" s="1"/>
  <c r="I53" i="2"/>
  <c r="I52" i="2" s="1"/>
  <c r="E53" i="2"/>
  <c r="E52" i="2" s="1"/>
  <c r="E51" i="2" s="1"/>
  <c r="L47" i="2"/>
  <c r="H47" i="2"/>
  <c r="M47" i="2"/>
  <c r="K47" i="2"/>
  <c r="I47" i="2"/>
  <c r="G47" i="2"/>
  <c r="E47" i="2"/>
  <c r="J47" i="2"/>
  <c r="F47" i="2"/>
  <c r="L8" i="2"/>
  <c r="H8" i="2"/>
  <c r="M8" i="2"/>
  <c r="K8" i="2"/>
  <c r="I8" i="2"/>
  <c r="G8" i="2"/>
  <c r="E8" i="2"/>
  <c r="J8" i="2"/>
  <c r="F8" i="2"/>
  <c r="K5" i="2"/>
  <c r="K4" i="2" s="1"/>
  <c r="G5" i="2"/>
  <c r="G4" i="2" s="1"/>
  <c r="L5" i="2"/>
  <c r="L4" i="2" s="1"/>
  <c r="J5" i="2"/>
  <c r="J4" i="2" s="1"/>
  <c r="J92" i="2" s="1"/>
  <c r="H5" i="2"/>
  <c r="H4" i="2" s="1"/>
  <c r="H92" i="2" s="1"/>
  <c r="F5" i="2"/>
  <c r="F4" i="2" s="1"/>
  <c r="F92" i="2" s="1"/>
  <c r="M5" i="2"/>
  <c r="M4" i="2" s="1"/>
  <c r="M92" i="2" s="1"/>
  <c r="I5" i="2"/>
  <c r="E5" i="2"/>
  <c r="E4" i="2" s="1"/>
  <c r="E92" i="2" s="1"/>
  <c r="M36" i="1"/>
  <c r="I36" i="1"/>
  <c r="E36" i="1"/>
  <c r="L36" i="1"/>
  <c r="J36" i="1"/>
  <c r="H36" i="1"/>
  <c r="F36" i="1"/>
  <c r="K36" i="1"/>
  <c r="G36" i="1"/>
  <c r="M31" i="1"/>
  <c r="I31" i="1"/>
  <c r="E31" i="1"/>
  <c r="L31" i="1"/>
  <c r="J31" i="1"/>
  <c r="H31" i="1"/>
  <c r="F31" i="1"/>
  <c r="K31" i="1"/>
  <c r="G31" i="1"/>
  <c r="M21" i="1"/>
  <c r="I21" i="1"/>
  <c r="E21" i="1"/>
  <c r="L21" i="1"/>
  <c r="J21" i="1"/>
  <c r="H21" i="1"/>
  <c r="F21" i="1"/>
  <c r="K21" i="1"/>
  <c r="G21" i="1"/>
  <c r="J10" i="1"/>
  <c r="J9" i="1" s="1"/>
  <c r="F10" i="1"/>
  <c r="F9" i="1" s="1"/>
  <c r="M10" i="1"/>
  <c r="M9" i="1" s="1"/>
  <c r="K10" i="1"/>
  <c r="K9" i="1" s="1"/>
  <c r="I10" i="1"/>
  <c r="I9" i="1" s="1"/>
  <c r="G10" i="1"/>
  <c r="G9" i="1" s="1"/>
  <c r="E10" i="1"/>
  <c r="E9" i="1" s="1"/>
  <c r="L10" i="1"/>
  <c r="L9" i="1" s="1"/>
  <c r="H10" i="1"/>
  <c r="H9" i="1" s="1"/>
  <c r="M4" i="1"/>
  <c r="I4" i="1"/>
  <c r="E4" i="1"/>
  <c r="L4" i="1"/>
  <c r="J4" i="1"/>
  <c r="J40" i="1" s="1"/>
  <c r="H4" i="1"/>
  <c r="F4" i="1"/>
  <c r="F40" i="1" s="1"/>
  <c r="K4" i="1"/>
  <c r="K40" i="1" s="1"/>
  <c r="G4" i="1"/>
  <c r="G40" i="1" s="1"/>
  <c r="D26" i="13" l="1"/>
  <c r="H26" i="13"/>
  <c r="D26" i="19"/>
  <c r="H26" i="19"/>
  <c r="E26" i="19"/>
  <c r="F26" i="11"/>
  <c r="J26" i="11"/>
  <c r="D26" i="11"/>
  <c r="H26" i="11"/>
  <c r="D26" i="15"/>
  <c r="H26" i="15"/>
  <c r="C26" i="15"/>
  <c r="G26" i="15"/>
  <c r="K26" i="15"/>
  <c r="F26" i="15"/>
  <c r="J26" i="15"/>
  <c r="D26" i="17"/>
  <c r="H26" i="17"/>
  <c r="C26" i="17"/>
  <c r="G26" i="17"/>
  <c r="K26" i="17"/>
  <c r="F4" i="9"/>
  <c r="J4" i="9"/>
  <c r="D4" i="9"/>
  <c r="H4" i="9"/>
  <c r="E40" i="1"/>
  <c r="I40" i="1"/>
  <c r="M40" i="1"/>
  <c r="I51" i="2"/>
  <c r="H40" i="1"/>
  <c r="L40" i="1"/>
  <c r="I4" i="2"/>
  <c r="G92" i="3"/>
  <c r="I51" i="4"/>
  <c r="L77" i="4"/>
  <c r="J4" i="5"/>
  <c r="J92" i="5" s="1"/>
  <c r="H51" i="5"/>
  <c r="K52" i="5"/>
  <c r="K51" i="5" s="1"/>
  <c r="K64" i="5"/>
  <c r="L77" i="2"/>
  <c r="L92" i="2" s="1"/>
  <c r="G77" i="2"/>
  <c r="G92" i="2" s="1"/>
  <c r="K77" i="2"/>
  <c r="K92" i="2" s="1"/>
  <c r="K92" i="3"/>
  <c r="H92" i="5"/>
  <c r="H92" i="3"/>
  <c r="F51" i="4"/>
  <c r="J51" i="4"/>
  <c r="J92" i="4" s="1"/>
  <c r="G51" i="4"/>
  <c r="G92" i="4" s="1"/>
  <c r="K51" i="4"/>
  <c r="K92" i="4" s="1"/>
  <c r="F4" i="5"/>
  <c r="F92" i="5" s="1"/>
  <c r="G52" i="5"/>
  <c r="G51" i="5" s="1"/>
  <c r="G92" i="5" s="1"/>
  <c r="G64" i="5"/>
  <c r="F92" i="4"/>
  <c r="I92" i="4"/>
  <c r="L92" i="4"/>
  <c r="K92" i="5"/>
  <c r="I92" i="2" l="1"/>
</calcChain>
</file>

<file path=xl/sharedStrings.xml><?xml version="1.0" encoding="utf-8"?>
<sst xmlns="http://schemas.openxmlformats.org/spreadsheetml/2006/main" count="7835" uniqueCount="170">
  <si>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</si>
  <si>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</si>
  <si>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</si>
  <si>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</si>
  <si>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</si>
  <si>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</si>
  <si>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</si>
  <si>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</si>
  <si>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</si>
  <si>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</si>
  <si>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</si>
  <si>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</si>
  <si>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</si>
  <si>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</si>
  <si>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</si>
  <si>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</si>
  <si>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</si>
  <si>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</si>
  <si>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</si>
  <si>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</si>
  <si>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</si>
  <si>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</si>
  <si>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</si>
  <si>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</si>
  <si>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</si>
  <si>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</si>
  <si>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</si>
  <si>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</si>
  <si>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</si>
  <si>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</si>
  <si>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</si>
  <si>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</si>
  <si>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</si>
  <si>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</si>
  <si>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</si>
  <si>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</si>
  <si>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</si>
  <si>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</si>
  <si>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</si>
  <si>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</si>
  <si>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</si>
  <si>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</si>
  <si>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</si>
  <si>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</si>
  <si>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</si>
  <si>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</si>
  <si>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</si>
  <si>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</si>
  <si>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</si>
  <si>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</si>
  <si>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</si>
  <si>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</si>
  <si>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</si>
  <si>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</si>
  <si>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</si>
  <si>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</si>
  <si>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</si>
  <si>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</si>
  <si>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</si>
  <si>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</si>
  <si>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</si>
  <si>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</si>
  <si>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</si>
  <si>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</si>
  <si>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</si>
  <si>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</si>
  <si>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</si>
  <si>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</si>
  <si>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</si>
  <si>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</si>
  <si>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</si>
  <si>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</si>
  <si>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</si>
  <si>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</si>
  <si>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</si>
  <si>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</si>
  <si>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</si>
  <si>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</si>
  <si>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</si>
  <si>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</si>
  <si>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</si>
  <si>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</si>
  <si>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</si>
  <si>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</si>
  <si>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</si>
  <si>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</si>
  <si>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</si>
  <si>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</si>
  <si>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</si>
  <si>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</si>
  <si>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</si>
  <si>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</si>
  <si>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</si>
  <si>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</si>
  <si>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</si>
  <si>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</si>
  <si>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</si>
  <si>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</si>
  <si>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</si>
  <si>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</si>
  <si>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</si>
  <si>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</si>
  <si>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</si>
  <si>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</si>
  <si>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</si>
  <si>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</si>
  <si>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</si>
  <si>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</si>
  <si>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</si>
  <si>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</si>
  <si>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</si>
  <si>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</si>
  <si>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</si>
  <si>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</si>
  <si>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</si>
  <si>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</si>
  <si>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</si>
  <si>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</si>
  <si>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</si>
  <si>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</si>
  <si>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</si>
  <si>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</si>
  <si>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1. Administration</t>
  </si>
  <si>
    <t>2. Policy</t>
  </si>
  <si>
    <t>3. Planning</t>
  </si>
  <si>
    <t>2. Financial Interventions</t>
  </si>
  <si>
    <t>3. Incremental Interventions</t>
  </si>
  <si>
    <t>4. Social And Rental Intervention</t>
  </si>
  <si>
    <t>5. Rural Intervention</t>
  </si>
  <si>
    <t>6. 0</t>
  </si>
  <si>
    <t>7. 0</t>
  </si>
  <si>
    <t>Table B.1: Specification of receipts: Human Settlements</t>
  </si>
  <si>
    <t>Table B.2: Payments and estimates by economic classification: Human Settlements</t>
  </si>
  <si>
    <t>2010/11</t>
  </si>
  <si>
    <t>2011/12</t>
  </si>
  <si>
    <t>2012/13</t>
  </si>
  <si>
    <t>2013/14</t>
  </si>
  <si>
    <t>2014/15</t>
  </si>
  <si>
    <t>2015/16</t>
  </si>
  <si>
    <t>2016/17</t>
  </si>
  <si>
    <t>2. Housing Needs, Research &amp; Planning</t>
  </si>
  <si>
    <t xml:space="preserve">3. Housing Development </t>
  </si>
  <si>
    <t>4. Housing Assets Management Property  Manager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</si>
  <si>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</si>
  <si>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</si>
  <si>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</si>
  <si>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</si>
  <si>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</si>
  <si>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</si>
  <si>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</si>
  <si>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</si>
  <si>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</si>
  <si>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</si>
  <si>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</si>
  <si>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Corporate Services</t>
  </si>
  <si>
    <t>Table 13.2: Summary of departmental receipts collection</t>
  </si>
  <si>
    <t>Table 13.3: Summary of payments and estimates by programme: Human Settlements</t>
  </si>
  <si>
    <t>Table 13.4: Summary of provincial payments and estimates by economic classification: Human Settlements</t>
  </si>
  <si>
    <t>Table 13.6: Summary of payments and estimates by sub-programme: Administration</t>
  </si>
  <si>
    <t>Table 13.7: Summary of payments and estimates by economic classification: Administration</t>
  </si>
  <si>
    <t>Table 13.8: Summary of payments and estimates by sub-programme: Housing Needs, Research &amp; Planning</t>
  </si>
  <si>
    <t>Table 13.9: Summary of payments and estimates by economic classification: Housing Needs, Research &amp; Planning</t>
  </si>
  <si>
    <t xml:space="preserve">Table 13.10: Summary of payments and estimates by sub-programme: Housing Development </t>
  </si>
  <si>
    <t xml:space="preserve">Table 13.11: Summary of payments and estimates by economic classification: Housing Development </t>
  </si>
  <si>
    <t>Table 13.2: Summary of payments and estimates by sub-programme: Housing Assets Management Property  Manager</t>
  </si>
  <si>
    <t>Table 13.13: Summary of payments and estimates by economic classification: Housing Assets Management Property  Manager</t>
  </si>
  <si>
    <t>Table B.2A: Payments and estimates by economic classification: Administration</t>
  </si>
  <si>
    <t>Table B.2B: Payments and estimates by economic classification: Housing Needs, Research &amp; Planning</t>
  </si>
  <si>
    <t xml:space="preserve">Table B.2C: Payments and estimates by economic classification: Housing Development </t>
  </si>
  <si>
    <t>Table B.2D: Payments and estimates by economic classification: Housing Assets Management Property 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</si>
</sst>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155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267</v>
      </c>
      <c r="D9" s="157">
        <v>34</v>
      </c>
      <c r="E9" s="157">
        <v>55</v>
      </c>
      <c r="F9" s="156">
        <v>53</v>
      </c>
      <c r="G9" s="157">
        <v>60</v>
      </c>
      <c r="H9" s="158">
        <v>70</v>
      </c>
      <c r="I9" s="157">
        <v>63</v>
      </c>
      <c r="J9" s="157">
        <v>66</v>
      </c>
      <c r="K9" s="157">
        <v>70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187</v>
      </c>
      <c r="D12" s="157">
        <v>156</v>
      </c>
      <c r="E12" s="157">
        <v>11</v>
      </c>
      <c r="F12" s="156">
        <v>105</v>
      </c>
      <c r="G12" s="157">
        <v>10</v>
      </c>
      <c r="H12" s="158">
        <v>91</v>
      </c>
      <c r="I12" s="157">
        <v>11</v>
      </c>
      <c r="J12" s="157">
        <v>12</v>
      </c>
      <c r="K12" s="157">
        <v>12.635999999999999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4</v>
      </c>
      <c r="D14" s="160">
        <v>615</v>
      </c>
      <c r="E14" s="160">
        <v>127</v>
      </c>
      <c r="F14" s="159">
        <v>53</v>
      </c>
      <c r="G14" s="160">
        <v>150</v>
      </c>
      <c r="H14" s="161">
        <v>97</v>
      </c>
      <c r="I14" s="160">
        <v>158</v>
      </c>
      <c r="J14" s="160">
        <v>167</v>
      </c>
      <c r="K14" s="160">
        <v>175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458</v>
      </c>
      <c r="D15" s="165">
        <f t="shared" ref="D15:K15" si="1">SUM(D5:D14)</f>
        <v>805</v>
      </c>
      <c r="E15" s="165">
        <f t="shared" si="1"/>
        <v>193</v>
      </c>
      <c r="F15" s="166">
        <f t="shared" si="1"/>
        <v>211</v>
      </c>
      <c r="G15" s="165">
        <f t="shared" si="1"/>
        <v>220</v>
      </c>
      <c r="H15" s="167">
        <f t="shared" si="1"/>
        <v>258</v>
      </c>
      <c r="I15" s="165">
        <f t="shared" si="1"/>
        <v>232</v>
      </c>
      <c r="J15" s="165">
        <f t="shared" si="1"/>
        <v>245</v>
      </c>
      <c r="K15" s="165">
        <f t="shared" si="1"/>
        <v>257.63599999999997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 t="s">
        <v>117</v>
      </c>
    </row>
    <row r="4" spans="1:27" s="18" customFormat="1" ht="12.75" customHeight="1" x14ac:dyDescent="0.2">
      <c r="A4" s="70"/>
      <c r="B4" s="171" t="s">
        <v>122</v>
      </c>
      <c r="C4" s="157">
        <v>1027</v>
      </c>
      <c r="D4" s="157">
        <v>1500</v>
      </c>
      <c r="E4" s="157">
        <v>828</v>
      </c>
      <c r="F4" s="152">
        <v>1472</v>
      </c>
      <c r="G4" s="153">
        <v>1094</v>
      </c>
      <c r="H4" s="154">
        <v>1155</v>
      </c>
      <c r="I4" s="157">
        <v>1552</v>
      </c>
      <c r="J4" s="157">
        <v>1623</v>
      </c>
      <c r="K4" s="157">
        <v>1709.019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71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1">
        <v>6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1027</v>
      </c>
      <c r="D19" s="103">
        <f t="shared" ref="D19:K19" si="1">SUM(D4:D18)</f>
        <v>1500</v>
      </c>
      <c r="E19" s="103">
        <f t="shared" si="1"/>
        <v>828</v>
      </c>
      <c r="F19" s="104">
        <f t="shared" si="1"/>
        <v>1472</v>
      </c>
      <c r="G19" s="103">
        <f t="shared" si="1"/>
        <v>1094</v>
      </c>
      <c r="H19" s="105">
        <f t="shared" si="1"/>
        <v>1155</v>
      </c>
      <c r="I19" s="103">
        <f t="shared" si="1"/>
        <v>1552</v>
      </c>
      <c r="J19" s="103">
        <f t="shared" si="1"/>
        <v>1623</v>
      </c>
      <c r="K19" s="103">
        <f t="shared" si="1"/>
        <v>1709.019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</row>
    <row r="4" spans="1:27" s="31" customFormat="1" ht="12.75" customHeight="1" x14ac:dyDescent="0.2">
      <c r="A4" s="56"/>
      <c r="B4" s="111" t="s">
        <v>41</v>
      </c>
      <c r="C4" s="148">
        <f>SUM(C5:C7)</f>
        <v>1027</v>
      </c>
      <c r="D4" s="148">
        <f t="shared" ref="D4:K4" si="0">SUM(D5:D7)</f>
        <v>1500</v>
      </c>
      <c r="E4" s="148">
        <f t="shared" si="0"/>
        <v>828</v>
      </c>
      <c r="F4" s="149">
        <f t="shared" si="0"/>
        <v>1472</v>
      </c>
      <c r="G4" s="148">
        <f t="shared" si="0"/>
        <v>1094</v>
      </c>
      <c r="H4" s="150">
        <f t="shared" si="0"/>
        <v>1155</v>
      </c>
      <c r="I4" s="148">
        <f t="shared" si="0"/>
        <v>1552</v>
      </c>
      <c r="J4" s="148">
        <f t="shared" si="0"/>
        <v>1623</v>
      </c>
      <c r="K4" s="148">
        <f t="shared" si="0"/>
        <v>1709.0189999999998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807</v>
      </c>
      <c r="D5" s="153">
        <v>850</v>
      </c>
      <c r="E5" s="153">
        <v>715</v>
      </c>
      <c r="F5" s="152">
        <v>1050</v>
      </c>
      <c r="G5" s="153">
        <v>722</v>
      </c>
      <c r="H5" s="154">
        <v>783</v>
      </c>
      <c r="I5" s="153">
        <v>1108</v>
      </c>
      <c r="J5" s="153">
        <v>1185</v>
      </c>
      <c r="K5" s="154">
        <v>1247.8049999999998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220</v>
      </c>
      <c r="D6" s="157">
        <v>650</v>
      </c>
      <c r="E6" s="157">
        <v>113</v>
      </c>
      <c r="F6" s="156">
        <v>422</v>
      </c>
      <c r="G6" s="157">
        <v>372</v>
      </c>
      <c r="H6" s="158">
        <v>372</v>
      </c>
      <c r="I6" s="157">
        <v>444</v>
      </c>
      <c r="J6" s="157">
        <v>438</v>
      </c>
      <c r="K6" s="158">
        <v>461.21399999999994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1027</v>
      </c>
      <c r="D26" s="103">
        <f t="shared" ref="D26:K26" si="3">+D4+D8+D16+D24</f>
        <v>1500</v>
      </c>
      <c r="E26" s="103">
        <f t="shared" si="3"/>
        <v>828</v>
      </c>
      <c r="F26" s="104">
        <f t="shared" si="3"/>
        <v>1472</v>
      </c>
      <c r="G26" s="103">
        <f t="shared" si="3"/>
        <v>1094</v>
      </c>
      <c r="H26" s="105">
        <f t="shared" si="3"/>
        <v>1155</v>
      </c>
      <c r="I26" s="103">
        <f t="shared" si="3"/>
        <v>1552</v>
      </c>
      <c r="J26" s="103">
        <f t="shared" si="3"/>
        <v>1623</v>
      </c>
      <c r="K26" s="103">
        <f t="shared" si="3"/>
        <v>1709.0189999999998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131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267</v>
      </c>
      <c r="F9" s="27">
        <f t="shared" ref="F9:M9" si="1">F10+F19</f>
        <v>34</v>
      </c>
      <c r="G9" s="27">
        <f t="shared" si="1"/>
        <v>55</v>
      </c>
      <c r="H9" s="28">
        <f t="shared" si="1"/>
        <v>53</v>
      </c>
      <c r="I9" s="27">
        <f t="shared" si="1"/>
        <v>60</v>
      </c>
      <c r="J9" s="29">
        <f t="shared" si="1"/>
        <v>70</v>
      </c>
      <c r="K9" s="27">
        <f t="shared" si="1"/>
        <v>63</v>
      </c>
      <c r="L9" s="27">
        <f t="shared" si="1"/>
        <v>66</v>
      </c>
      <c r="M9" s="27">
        <f t="shared" si="1"/>
        <v>70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267</v>
      </c>
      <c r="F10" s="59">
        <f t="shared" ref="F10:M10" si="2">SUM(F11:F13)</f>
        <v>34</v>
      </c>
      <c r="G10" s="59">
        <f t="shared" si="2"/>
        <v>55</v>
      </c>
      <c r="H10" s="60">
        <f t="shared" si="2"/>
        <v>53</v>
      </c>
      <c r="I10" s="59">
        <f t="shared" si="2"/>
        <v>60</v>
      </c>
      <c r="J10" s="61">
        <f t="shared" si="2"/>
        <v>70</v>
      </c>
      <c r="K10" s="59">
        <f t="shared" si="2"/>
        <v>63</v>
      </c>
      <c r="L10" s="59">
        <f t="shared" si="2"/>
        <v>66</v>
      </c>
      <c r="M10" s="59">
        <f t="shared" si="2"/>
        <v>70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267</v>
      </c>
      <c r="F11" s="36">
        <v>34</v>
      </c>
      <c r="G11" s="36">
        <v>55</v>
      </c>
      <c r="H11" s="37">
        <v>53</v>
      </c>
      <c r="I11" s="36">
        <v>60</v>
      </c>
      <c r="J11" s="38">
        <v>70</v>
      </c>
      <c r="K11" s="36">
        <v>63</v>
      </c>
      <c r="L11" s="36">
        <v>66</v>
      </c>
      <c r="M11" s="36">
        <v>70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187</v>
      </c>
      <c r="F31" s="93">
        <f t="shared" ref="F31:M31" si="4">SUM(F32:F34)</f>
        <v>156</v>
      </c>
      <c r="G31" s="93">
        <f t="shared" si="4"/>
        <v>11</v>
      </c>
      <c r="H31" s="94">
        <f t="shared" si="4"/>
        <v>105</v>
      </c>
      <c r="I31" s="93">
        <f t="shared" si="4"/>
        <v>10</v>
      </c>
      <c r="J31" s="95">
        <f t="shared" si="4"/>
        <v>91</v>
      </c>
      <c r="K31" s="93">
        <f t="shared" si="4"/>
        <v>11</v>
      </c>
      <c r="L31" s="93">
        <f t="shared" si="4"/>
        <v>12</v>
      </c>
      <c r="M31" s="93">
        <f t="shared" si="4"/>
        <v>12.635999999999999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187</v>
      </c>
      <c r="F32" s="36">
        <v>156</v>
      </c>
      <c r="G32" s="36">
        <v>11</v>
      </c>
      <c r="H32" s="37">
        <v>105</v>
      </c>
      <c r="I32" s="36">
        <v>10</v>
      </c>
      <c r="J32" s="38">
        <v>91</v>
      </c>
      <c r="K32" s="36">
        <v>11</v>
      </c>
      <c r="L32" s="36">
        <v>12</v>
      </c>
      <c r="M32" s="36">
        <v>12.635999999999999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4</v>
      </c>
      <c r="F39" s="27">
        <v>615</v>
      </c>
      <c r="G39" s="27">
        <v>127</v>
      </c>
      <c r="H39" s="28">
        <v>53</v>
      </c>
      <c r="I39" s="27">
        <v>150</v>
      </c>
      <c r="J39" s="29">
        <v>97</v>
      </c>
      <c r="K39" s="27">
        <v>158</v>
      </c>
      <c r="L39" s="27">
        <v>167</v>
      </c>
      <c r="M39" s="27">
        <v>175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458</v>
      </c>
      <c r="F40" s="103">
        <f t="shared" ref="F40:M40" si="6">F4+F9+F21+F29+F31+F36+F39</f>
        <v>805</v>
      </c>
      <c r="G40" s="103">
        <f t="shared" si="6"/>
        <v>193</v>
      </c>
      <c r="H40" s="104">
        <f t="shared" si="6"/>
        <v>211</v>
      </c>
      <c r="I40" s="103">
        <f t="shared" si="6"/>
        <v>220</v>
      </c>
      <c r="J40" s="105">
        <f t="shared" si="6"/>
        <v>258</v>
      </c>
      <c r="K40" s="103">
        <f t="shared" si="6"/>
        <v>232</v>
      </c>
      <c r="L40" s="103">
        <f t="shared" si="6"/>
        <v>245</v>
      </c>
      <c r="M40" s="103">
        <f t="shared" si="6"/>
        <v>257.63599999999997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132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104584</v>
      </c>
      <c r="F4" s="27">
        <f t="shared" ref="F4:M4" si="0">F5+F8+F47</f>
        <v>69128</v>
      </c>
      <c r="G4" s="27">
        <f t="shared" si="0"/>
        <v>90656</v>
      </c>
      <c r="H4" s="28">
        <f t="shared" si="0"/>
        <v>109394</v>
      </c>
      <c r="I4" s="27">
        <f t="shared" si="0"/>
        <v>130126</v>
      </c>
      <c r="J4" s="29">
        <f t="shared" si="0"/>
        <v>132784</v>
      </c>
      <c r="K4" s="27">
        <f t="shared" si="0"/>
        <v>141551</v>
      </c>
      <c r="L4" s="27">
        <f t="shared" si="0"/>
        <v>161906</v>
      </c>
      <c r="M4" s="27">
        <f t="shared" si="0"/>
        <v>168488.019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33705</v>
      </c>
      <c r="F5" s="59">
        <f t="shared" ref="F5:M5" si="1">SUM(F6:F7)</f>
        <v>39280</v>
      </c>
      <c r="G5" s="59">
        <f t="shared" si="1"/>
        <v>64901</v>
      </c>
      <c r="H5" s="60">
        <f t="shared" si="1"/>
        <v>81903</v>
      </c>
      <c r="I5" s="59">
        <f t="shared" si="1"/>
        <v>92624</v>
      </c>
      <c r="J5" s="61">
        <f t="shared" si="1"/>
        <v>95109</v>
      </c>
      <c r="K5" s="59">
        <f t="shared" si="1"/>
        <v>103491</v>
      </c>
      <c r="L5" s="59">
        <f t="shared" si="1"/>
        <v>123038</v>
      </c>
      <c r="M5" s="59">
        <f t="shared" si="1"/>
        <v>126773.80499999999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29734</v>
      </c>
      <c r="F6" s="36">
        <v>34777</v>
      </c>
      <c r="G6" s="36">
        <v>60033</v>
      </c>
      <c r="H6" s="37">
        <v>74758</v>
      </c>
      <c r="I6" s="36">
        <v>81339</v>
      </c>
      <c r="J6" s="38">
        <v>81366</v>
      </c>
      <c r="K6" s="36">
        <v>98416</v>
      </c>
      <c r="L6" s="36">
        <v>117700</v>
      </c>
      <c r="M6" s="36">
        <v>119155.59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3971</v>
      </c>
      <c r="F7" s="51">
        <v>4503</v>
      </c>
      <c r="G7" s="51">
        <v>4868</v>
      </c>
      <c r="H7" s="52">
        <v>7145</v>
      </c>
      <c r="I7" s="51">
        <v>11285</v>
      </c>
      <c r="J7" s="53">
        <v>13743</v>
      </c>
      <c r="K7" s="51">
        <v>5075</v>
      </c>
      <c r="L7" s="51">
        <v>5338</v>
      </c>
      <c r="M7" s="51">
        <v>7618.2150000000001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70834</v>
      </c>
      <c r="F8" s="59">
        <f t="shared" ref="F8:M8" si="2">SUM(F9:F46)</f>
        <v>29824</v>
      </c>
      <c r="G8" s="59">
        <f t="shared" si="2"/>
        <v>25641</v>
      </c>
      <c r="H8" s="60">
        <f t="shared" si="2"/>
        <v>27491</v>
      </c>
      <c r="I8" s="59">
        <f t="shared" si="2"/>
        <v>37454</v>
      </c>
      <c r="J8" s="61">
        <f t="shared" si="2"/>
        <v>37617</v>
      </c>
      <c r="K8" s="59">
        <f t="shared" si="2"/>
        <v>38060</v>
      </c>
      <c r="L8" s="59">
        <f t="shared" si="2"/>
        <v>38868</v>
      </c>
      <c r="M8" s="59">
        <f t="shared" si="2"/>
        <v>41714.214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758</v>
      </c>
      <c r="F9" s="36">
        <v>433</v>
      </c>
      <c r="G9" s="36">
        <v>299</v>
      </c>
      <c r="H9" s="37">
        <v>1037</v>
      </c>
      <c r="I9" s="36">
        <v>303</v>
      </c>
      <c r="J9" s="38">
        <v>292</v>
      </c>
      <c r="K9" s="36">
        <v>309</v>
      </c>
      <c r="L9" s="36">
        <v>361</v>
      </c>
      <c r="M9" s="36">
        <v>338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272</v>
      </c>
      <c r="F10" s="44">
        <v>1823</v>
      </c>
      <c r="G10" s="44">
        <v>423</v>
      </c>
      <c r="H10" s="45">
        <v>656</v>
      </c>
      <c r="I10" s="44">
        <v>398</v>
      </c>
      <c r="J10" s="46">
        <v>398</v>
      </c>
      <c r="K10" s="44">
        <v>502</v>
      </c>
      <c r="L10" s="44">
        <v>574</v>
      </c>
      <c r="M10" s="44">
        <v>605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141</v>
      </c>
      <c r="F11" s="44">
        <v>388</v>
      </c>
      <c r="G11" s="44">
        <v>206</v>
      </c>
      <c r="H11" s="45">
        <v>411</v>
      </c>
      <c r="I11" s="44">
        <v>391</v>
      </c>
      <c r="J11" s="46">
        <v>433</v>
      </c>
      <c r="K11" s="44">
        <v>387</v>
      </c>
      <c r="L11" s="44">
        <v>671</v>
      </c>
      <c r="M11" s="44">
        <v>707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4688</v>
      </c>
      <c r="F12" s="44">
        <v>4349</v>
      </c>
      <c r="G12" s="44">
        <v>8900</v>
      </c>
      <c r="H12" s="45">
        <v>3797</v>
      </c>
      <c r="I12" s="44">
        <v>10705</v>
      </c>
      <c r="J12" s="46">
        <v>10280</v>
      </c>
      <c r="K12" s="44">
        <v>7269</v>
      </c>
      <c r="L12" s="44">
        <v>8143</v>
      </c>
      <c r="M12" s="44">
        <v>8443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100</v>
      </c>
      <c r="K13" s="44">
        <v>1200</v>
      </c>
      <c r="L13" s="44">
        <v>1000</v>
      </c>
      <c r="M13" s="44">
        <v>2153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879</v>
      </c>
      <c r="F14" s="44">
        <v>2181</v>
      </c>
      <c r="G14" s="44">
        <v>559</v>
      </c>
      <c r="H14" s="45">
        <v>950</v>
      </c>
      <c r="I14" s="44">
        <v>1614</v>
      </c>
      <c r="J14" s="46">
        <v>1629</v>
      </c>
      <c r="K14" s="44">
        <v>1963</v>
      </c>
      <c r="L14" s="44">
        <v>2296</v>
      </c>
      <c r="M14" s="44">
        <v>1928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965</v>
      </c>
      <c r="F15" s="44">
        <v>1043</v>
      </c>
      <c r="G15" s="44">
        <v>1089</v>
      </c>
      <c r="H15" s="45">
        <v>675</v>
      </c>
      <c r="I15" s="44">
        <v>1457</v>
      </c>
      <c r="J15" s="46">
        <v>1264</v>
      </c>
      <c r="K15" s="44">
        <v>2813</v>
      </c>
      <c r="L15" s="44">
        <v>2041</v>
      </c>
      <c r="M15" s="44">
        <v>2201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78</v>
      </c>
      <c r="F16" s="44">
        <v>24</v>
      </c>
      <c r="G16" s="44">
        <v>0</v>
      </c>
      <c r="H16" s="45">
        <v>23</v>
      </c>
      <c r="I16" s="44">
        <v>-7</v>
      </c>
      <c r="J16" s="46">
        <v>0</v>
      </c>
      <c r="K16" s="44">
        <v>24</v>
      </c>
      <c r="L16" s="44">
        <v>25</v>
      </c>
      <c r="M16" s="44">
        <v>26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87</v>
      </c>
      <c r="F17" s="44">
        <v>0</v>
      </c>
      <c r="G17" s="44">
        <v>0</v>
      </c>
      <c r="H17" s="45">
        <v>105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6610</v>
      </c>
      <c r="F18" s="44">
        <v>4646</v>
      </c>
      <c r="G18" s="44">
        <v>0</v>
      </c>
      <c r="H18" s="45">
        <v>3344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128</v>
      </c>
      <c r="F21" s="44">
        <v>377</v>
      </c>
      <c r="G21" s="44">
        <v>1549</v>
      </c>
      <c r="H21" s="45">
        <v>255</v>
      </c>
      <c r="I21" s="44">
        <v>93</v>
      </c>
      <c r="J21" s="46">
        <v>3205</v>
      </c>
      <c r="K21" s="44">
        <v>3659</v>
      </c>
      <c r="L21" s="44">
        <v>2336</v>
      </c>
      <c r="M21" s="44">
        <v>2221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46811</v>
      </c>
      <c r="F22" s="44">
        <v>825</v>
      </c>
      <c r="G22" s="44">
        <v>747</v>
      </c>
      <c r="H22" s="45">
        <v>515</v>
      </c>
      <c r="I22" s="44">
        <v>277</v>
      </c>
      <c r="J22" s="46">
        <v>313</v>
      </c>
      <c r="K22" s="44">
        <v>191</v>
      </c>
      <c r="L22" s="44">
        <v>622</v>
      </c>
      <c r="M22" s="44">
        <v>655.41300000000001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26</v>
      </c>
      <c r="F23" s="44">
        <v>1381</v>
      </c>
      <c r="G23" s="44">
        <v>37</v>
      </c>
      <c r="H23" s="45">
        <v>0</v>
      </c>
      <c r="I23" s="44">
        <v>120</v>
      </c>
      <c r="J23" s="46">
        <v>510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437</v>
      </c>
      <c r="F24" s="44">
        <v>16</v>
      </c>
      <c r="G24" s="44">
        <v>14</v>
      </c>
      <c r="H24" s="45">
        <v>46</v>
      </c>
      <c r="I24" s="44">
        <v>88</v>
      </c>
      <c r="J24" s="46">
        <v>71</v>
      </c>
      <c r="K24" s="44">
        <v>64</v>
      </c>
      <c r="L24" s="44">
        <v>67</v>
      </c>
      <c r="M24" s="44">
        <v>70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1714</v>
      </c>
      <c r="F25" s="44">
        <v>1288</v>
      </c>
      <c r="G25" s="44">
        <v>0</v>
      </c>
      <c r="H25" s="45">
        <v>2501</v>
      </c>
      <c r="I25" s="44">
        <v>2495</v>
      </c>
      <c r="J25" s="46">
        <v>2161</v>
      </c>
      <c r="K25" s="44">
        <v>2832</v>
      </c>
      <c r="L25" s="44">
        <v>2620</v>
      </c>
      <c r="M25" s="44">
        <v>2824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48</v>
      </c>
      <c r="F29" s="44">
        <v>65</v>
      </c>
      <c r="G29" s="44">
        <v>110</v>
      </c>
      <c r="H29" s="45">
        <v>81</v>
      </c>
      <c r="I29" s="44">
        <v>148</v>
      </c>
      <c r="J29" s="46">
        <v>145</v>
      </c>
      <c r="K29" s="44">
        <v>145</v>
      </c>
      <c r="L29" s="44">
        <v>153</v>
      </c>
      <c r="M29" s="44">
        <v>160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</v>
      </c>
      <c r="G30" s="44">
        <v>3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</v>
      </c>
      <c r="F37" s="44">
        <v>557</v>
      </c>
      <c r="G37" s="44">
        <v>14</v>
      </c>
      <c r="H37" s="45">
        <v>904</v>
      </c>
      <c r="I37" s="44">
        <v>77</v>
      </c>
      <c r="J37" s="46">
        <v>6</v>
      </c>
      <c r="K37" s="44">
        <v>881</v>
      </c>
      <c r="L37" s="44">
        <v>929</v>
      </c>
      <c r="M37" s="44">
        <v>979.12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478</v>
      </c>
      <c r="F38" s="44">
        <v>348</v>
      </c>
      <c r="G38" s="44">
        <v>445</v>
      </c>
      <c r="H38" s="45">
        <v>489</v>
      </c>
      <c r="I38" s="44">
        <v>1655</v>
      </c>
      <c r="J38" s="46">
        <v>1295</v>
      </c>
      <c r="K38" s="44">
        <v>1043</v>
      </c>
      <c r="L38" s="44">
        <v>1100</v>
      </c>
      <c r="M38" s="44">
        <v>1159.431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118</v>
      </c>
      <c r="F39" s="44">
        <v>8</v>
      </c>
      <c r="G39" s="44">
        <v>3170</v>
      </c>
      <c r="H39" s="45">
        <v>0</v>
      </c>
      <c r="I39" s="44">
        <v>3956</v>
      </c>
      <c r="J39" s="46">
        <v>3285</v>
      </c>
      <c r="K39" s="44">
        <v>3161</v>
      </c>
      <c r="L39" s="44">
        <v>3486</v>
      </c>
      <c r="M39" s="44">
        <v>4281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130</v>
      </c>
      <c r="F40" s="44">
        <v>1477</v>
      </c>
      <c r="G40" s="44">
        <v>93</v>
      </c>
      <c r="H40" s="45">
        <v>835</v>
      </c>
      <c r="I40" s="44">
        <v>666</v>
      </c>
      <c r="J40" s="46">
        <v>666</v>
      </c>
      <c r="K40" s="44">
        <v>276</v>
      </c>
      <c r="L40" s="44">
        <v>291</v>
      </c>
      <c r="M40" s="44">
        <v>307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5771</v>
      </c>
      <c r="F42" s="44">
        <v>7024</v>
      </c>
      <c r="G42" s="44">
        <v>6439</v>
      </c>
      <c r="H42" s="45">
        <v>9483</v>
      </c>
      <c r="I42" s="44">
        <v>10406</v>
      </c>
      <c r="J42" s="46">
        <v>9557</v>
      </c>
      <c r="K42" s="44">
        <v>8680</v>
      </c>
      <c r="L42" s="44">
        <v>8655</v>
      </c>
      <c r="M42" s="44">
        <v>10338.696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175</v>
      </c>
      <c r="F43" s="44">
        <v>82</v>
      </c>
      <c r="G43" s="44">
        <v>76</v>
      </c>
      <c r="H43" s="45">
        <v>557</v>
      </c>
      <c r="I43" s="44">
        <v>1033</v>
      </c>
      <c r="J43" s="46">
        <v>242</v>
      </c>
      <c r="K43" s="44">
        <v>1177</v>
      </c>
      <c r="L43" s="44">
        <v>1241</v>
      </c>
      <c r="M43" s="44">
        <v>1308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458</v>
      </c>
      <c r="F44" s="44">
        <v>1087</v>
      </c>
      <c r="G44" s="44">
        <v>836</v>
      </c>
      <c r="H44" s="45">
        <v>659</v>
      </c>
      <c r="I44" s="44">
        <v>1139</v>
      </c>
      <c r="J44" s="46">
        <v>1195</v>
      </c>
      <c r="K44" s="44">
        <v>1246</v>
      </c>
      <c r="L44" s="44">
        <v>2059</v>
      </c>
      <c r="M44" s="44">
        <v>800.55399999999997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51</v>
      </c>
      <c r="F45" s="44">
        <v>401</v>
      </c>
      <c r="G45" s="44">
        <v>632</v>
      </c>
      <c r="H45" s="45">
        <v>168</v>
      </c>
      <c r="I45" s="44">
        <v>440</v>
      </c>
      <c r="J45" s="46">
        <v>570</v>
      </c>
      <c r="K45" s="44">
        <v>238</v>
      </c>
      <c r="L45" s="44">
        <v>198</v>
      </c>
      <c r="M45" s="44">
        <v>209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45</v>
      </c>
      <c r="F47" s="59">
        <f t="shared" ref="F47:M47" si="3">SUM(F48:F49)</f>
        <v>24</v>
      </c>
      <c r="G47" s="59">
        <f t="shared" si="3"/>
        <v>114</v>
      </c>
      <c r="H47" s="60">
        <f t="shared" si="3"/>
        <v>0</v>
      </c>
      <c r="I47" s="59">
        <f t="shared" si="3"/>
        <v>48</v>
      </c>
      <c r="J47" s="61">
        <f t="shared" si="3"/>
        <v>58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45</v>
      </c>
      <c r="F48" s="36">
        <v>24</v>
      </c>
      <c r="G48" s="36">
        <v>114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48</v>
      </c>
      <c r="J49" s="53">
        <v>58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1038898</v>
      </c>
      <c r="F51" s="27">
        <f t="shared" ref="F51:M51" si="4">F52+F59+F62+F63+F64+F72+F73</f>
        <v>987639</v>
      </c>
      <c r="G51" s="27">
        <f t="shared" si="4"/>
        <v>976387</v>
      </c>
      <c r="H51" s="28">
        <f t="shared" si="4"/>
        <v>1122191</v>
      </c>
      <c r="I51" s="27">
        <f t="shared" si="4"/>
        <v>1352301</v>
      </c>
      <c r="J51" s="29">
        <f t="shared" si="4"/>
        <v>1122301</v>
      </c>
      <c r="K51" s="27">
        <f t="shared" si="4"/>
        <v>1066622</v>
      </c>
      <c r="L51" s="27">
        <f t="shared" si="4"/>
        <v>1134015</v>
      </c>
      <c r="M51" s="27">
        <f t="shared" si="4"/>
        <v>1255209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1198</v>
      </c>
      <c r="F62" s="44">
        <v>1300</v>
      </c>
      <c r="G62" s="44">
        <v>500</v>
      </c>
      <c r="H62" s="45">
        <v>1055</v>
      </c>
      <c r="I62" s="44">
        <v>355</v>
      </c>
      <c r="J62" s="46">
        <v>355</v>
      </c>
      <c r="K62" s="44">
        <v>1108</v>
      </c>
      <c r="L62" s="44">
        <v>1159</v>
      </c>
      <c r="M62" s="44">
        <v>1222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1037700</v>
      </c>
      <c r="F73" s="44">
        <f t="shared" ref="F73:M73" si="12">SUM(F74:F75)</f>
        <v>986339</v>
      </c>
      <c r="G73" s="44">
        <f t="shared" si="12"/>
        <v>975887</v>
      </c>
      <c r="H73" s="45">
        <f t="shared" si="12"/>
        <v>1121136</v>
      </c>
      <c r="I73" s="44">
        <f t="shared" si="12"/>
        <v>1351946</v>
      </c>
      <c r="J73" s="46">
        <f t="shared" si="12"/>
        <v>1121946</v>
      </c>
      <c r="K73" s="44">
        <f t="shared" si="12"/>
        <v>1065514</v>
      </c>
      <c r="L73" s="44">
        <f t="shared" si="12"/>
        <v>1132856</v>
      </c>
      <c r="M73" s="44">
        <f t="shared" si="12"/>
        <v>1253987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1037700</v>
      </c>
      <c r="F75" s="51">
        <v>986339</v>
      </c>
      <c r="G75" s="51">
        <v>975887</v>
      </c>
      <c r="H75" s="52">
        <v>1121136</v>
      </c>
      <c r="I75" s="51">
        <v>1351946</v>
      </c>
      <c r="J75" s="53">
        <v>1121946</v>
      </c>
      <c r="K75" s="51">
        <v>1065514</v>
      </c>
      <c r="L75" s="51">
        <v>1132856</v>
      </c>
      <c r="M75" s="51">
        <v>1253987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1249</v>
      </c>
      <c r="F77" s="27">
        <f t="shared" ref="F77:M77" si="13">F78+F81+F84+F85+F86+F87+F88</f>
        <v>1177</v>
      </c>
      <c r="G77" s="27">
        <f t="shared" si="13"/>
        <v>1009</v>
      </c>
      <c r="H77" s="28">
        <f t="shared" si="13"/>
        <v>2040</v>
      </c>
      <c r="I77" s="27">
        <f t="shared" si="13"/>
        <v>1740</v>
      </c>
      <c r="J77" s="29">
        <f t="shared" si="13"/>
        <v>1940</v>
      </c>
      <c r="K77" s="27">
        <f t="shared" si="13"/>
        <v>2144</v>
      </c>
      <c r="L77" s="27">
        <f t="shared" si="13"/>
        <v>2311</v>
      </c>
      <c r="M77" s="27">
        <f t="shared" si="13"/>
        <v>2438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761</v>
      </c>
      <c r="F81" s="44">
        <f t="shared" ref="F81:M81" si="15">SUM(F82:F83)</f>
        <v>999</v>
      </c>
      <c r="G81" s="44">
        <f t="shared" si="15"/>
        <v>1009</v>
      </c>
      <c r="H81" s="45">
        <f t="shared" si="15"/>
        <v>2040</v>
      </c>
      <c r="I81" s="44">
        <f t="shared" si="15"/>
        <v>1740</v>
      </c>
      <c r="J81" s="46">
        <f t="shared" si="15"/>
        <v>1940</v>
      </c>
      <c r="K81" s="44">
        <f t="shared" si="15"/>
        <v>2144</v>
      </c>
      <c r="L81" s="44">
        <f t="shared" si="15"/>
        <v>2311</v>
      </c>
      <c r="M81" s="44">
        <f t="shared" si="15"/>
        <v>2438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761</v>
      </c>
      <c r="F83" s="51">
        <v>999</v>
      </c>
      <c r="G83" s="51">
        <v>1009</v>
      </c>
      <c r="H83" s="52">
        <v>2040</v>
      </c>
      <c r="I83" s="51">
        <v>1740</v>
      </c>
      <c r="J83" s="53">
        <v>1940</v>
      </c>
      <c r="K83" s="51">
        <v>2144</v>
      </c>
      <c r="L83" s="51">
        <v>2311</v>
      </c>
      <c r="M83" s="51">
        <v>2438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488</v>
      </c>
      <c r="F88" s="44">
        <v>178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</v>
      </c>
      <c r="F90" s="27">
        <v>3311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1144733</v>
      </c>
      <c r="F92" s="103">
        <f t="shared" ref="F92:M92" si="16">F4+F51+F77+F90</f>
        <v>1061255</v>
      </c>
      <c r="G92" s="103">
        <f t="shared" si="16"/>
        <v>1068052</v>
      </c>
      <c r="H92" s="104">
        <f t="shared" si="16"/>
        <v>1233625</v>
      </c>
      <c r="I92" s="103">
        <f t="shared" si="16"/>
        <v>1484167</v>
      </c>
      <c r="J92" s="105">
        <f t="shared" si="16"/>
        <v>1257025</v>
      </c>
      <c r="K92" s="103">
        <f t="shared" si="16"/>
        <v>1210317</v>
      </c>
      <c r="L92" s="103">
        <f t="shared" si="16"/>
        <v>1298232</v>
      </c>
      <c r="M92" s="103">
        <f t="shared" si="16"/>
        <v>1426135.0190000001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11959</v>
      </c>
      <c r="F4" s="27">
        <f t="shared" ref="F4:M4" si="0">F5+F8+F47</f>
        <v>19018</v>
      </c>
      <c r="G4" s="27">
        <f t="shared" si="0"/>
        <v>31361</v>
      </c>
      <c r="H4" s="28">
        <f t="shared" si="0"/>
        <v>33858</v>
      </c>
      <c r="I4" s="27">
        <f t="shared" si="0"/>
        <v>65051</v>
      </c>
      <c r="J4" s="29">
        <f t="shared" si="0"/>
        <v>66974</v>
      </c>
      <c r="K4" s="27">
        <f t="shared" si="0"/>
        <v>79198</v>
      </c>
      <c r="L4" s="27">
        <f t="shared" si="0"/>
        <v>94581</v>
      </c>
      <c r="M4" s="27">
        <f t="shared" si="0"/>
        <v>87706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6153</v>
      </c>
      <c r="F5" s="59">
        <f t="shared" ref="F5:M5" si="1">SUM(F6:F7)</f>
        <v>8806</v>
      </c>
      <c r="G5" s="59">
        <f t="shared" si="1"/>
        <v>15787</v>
      </c>
      <c r="H5" s="60">
        <f t="shared" si="1"/>
        <v>24170</v>
      </c>
      <c r="I5" s="59">
        <f t="shared" si="1"/>
        <v>41127</v>
      </c>
      <c r="J5" s="61">
        <f t="shared" si="1"/>
        <v>43250</v>
      </c>
      <c r="K5" s="59">
        <f t="shared" si="1"/>
        <v>52792</v>
      </c>
      <c r="L5" s="59">
        <f t="shared" si="1"/>
        <v>68655</v>
      </c>
      <c r="M5" s="59">
        <f t="shared" si="1"/>
        <v>60759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5430</v>
      </c>
      <c r="F6" s="36">
        <v>7919</v>
      </c>
      <c r="G6" s="36">
        <v>14603</v>
      </c>
      <c r="H6" s="37">
        <v>22353</v>
      </c>
      <c r="I6" s="36">
        <v>36602</v>
      </c>
      <c r="J6" s="38">
        <v>36395</v>
      </c>
      <c r="K6" s="36">
        <v>51706</v>
      </c>
      <c r="L6" s="36">
        <v>67550</v>
      </c>
      <c r="M6" s="36">
        <v>59555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723</v>
      </c>
      <c r="F7" s="51">
        <v>887</v>
      </c>
      <c r="G7" s="51">
        <v>1184</v>
      </c>
      <c r="H7" s="52">
        <v>1817</v>
      </c>
      <c r="I7" s="51">
        <v>4525</v>
      </c>
      <c r="J7" s="53">
        <v>6855</v>
      </c>
      <c r="K7" s="51">
        <v>1086</v>
      </c>
      <c r="L7" s="51">
        <v>1105</v>
      </c>
      <c r="M7" s="51">
        <v>1204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5803</v>
      </c>
      <c r="F8" s="59">
        <f t="shared" ref="F8:M8" si="2">SUM(F9:F46)</f>
        <v>10188</v>
      </c>
      <c r="G8" s="59">
        <f t="shared" si="2"/>
        <v>15543</v>
      </c>
      <c r="H8" s="60">
        <f t="shared" si="2"/>
        <v>9688</v>
      </c>
      <c r="I8" s="59">
        <f t="shared" si="2"/>
        <v>23876</v>
      </c>
      <c r="J8" s="61">
        <f t="shared" si="2"/>
        <v>23666</v>
      </c>
      <c r="K8" s="59">
        <f t="shared" si="2"/>
        <v>26406</v>
      </c>
      <c r="L8" s="59">
        <f t="shared" si="2"/>
        <v>25926</v>
      </c>
      <c r="M8" s="59">
        <f t="shared" si="2"/>
        <v>26947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83</v>
      </c>
      <c r="F9" s="36">
        <v>61</v>
      </c>
      <c r="G9" s="36">
        <v>28</v>
      </c>
      <c r="H9" s="37">
        <v>69</v>
      </c>
      <c r="I9" s="36">
        <v>116</v>
      </c>
      <c r="J9" s="38">
        <v>102</v>
      </c>
      <c r="K9" s="36">
        <v>90</v>
      </c>
      <c r="L9" s="36">
        <v>135</v>
      </c>
      <c r="M9" s="36">
        <v>100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539</v>
      </c>
      <c r="G10" s="44">
        <v>42</v>
      </c>
      <c r="H10" s="45">
        <v>84</v>
      </c>
      <c r="I10" s="44">
        <v>0</v>
      </c>
      <c r="J10" s="46">
        <v>0</v>
      </c>
      <c r="K10" s="44">
        <v>88</v>
      </c>
      <c r="L10" s="44">
        <v>93</v>
      </c>
      <c r="M10" s="44">
        <v>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27</v>
      </c>
      <c r="F11" s="44">
        <v>35</v>
      </c>
      <c r="G11" s="44">
        <v>12</v>
      </c>
      <c r="H11" s="45">
        <v>72</v>
      </c>
      <c r="I11" s="44">
        <v>2</v>
      </c>
      <c r="J11" s="46">
        <v>16</v>
      </c>
      <c r="K11" s="44">
        <v>76</v>
      </c>
      <c r="L11" s="44">
        <v>80</v>
      </c>
      <c r="M11" s="44">
        <v>84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4688</v>
      </c>
      <c r="F12" s="44">
        <v>4349</v>
      </c>
      <c r="G12" s="44">
        <v>7587</v>
      </c>
      <c r="H12" s="45">
        <v>3797</v>
      </c>
      <c r="I12" s="44">
        <v>10705</v>
      </c>
      <c r="J12" s="46">
        <v>10280</v>
      </c>
      <c r="K12" s="44">
        <v>7269</v>
      </c>
      <c r="L12" s="44">
        <v>8143</v>
      </c>
      <c r="M12" s="44">
        <v>8443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100</v>
      </c>
      <c r="K13" s="44">
        <v>1200</v>
      </c>
      <c r="L13" s="44">
        <v>1000</v>
      </c>
      <c r="M13" s="44">
        <v>2153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52</v>
      </c>
      <c r="F14" s="44">
        <v>66</v>
      </c>
      <c r="G14" s="44">
        <v>47</v>
      </c>
      <c r="H14" s="45">
        <v>56</v>
      </c>
      <c r="I14" s="44">
        <v>205</v>
      </c>
      <c r="J14" s="46">
        <v>206</v>
      </c>
      <c r="K14" s="44">
        <v>556</v>
      </c>
      <c r="L14" s="44">
        <v>269</v>
      </c>
      <c r="M14" s="44">
        <v>584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53</v>
      </c>
      <c r="F15" s="44">
        <v>980</v>
      </c>
      <c r="G15" s="44">
        <v>1086</v>
      </c>
      <c r="H15" s="45">
        <v>638</v>
      </c>
      <c r="I15" s="44">
        <v>1457</v>
      </c>
      <c r="J15" s="46">
        <v>1264</v>
      </c>
      <c r="K15" s="44">
        <v>2813</v>
      </c>
      <c r="L15" s="44">
        <v>2041</v>
      </c>
      <c r="M15" s="44">
        <v>2201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24</v>
      </c>
      <c r="G16" s="44">
        <v>0</v>
      </c>
      <c r="H16" s="45">
        <v>0</v>
      </c>
      <c r="I16" s="44">
        <v>-7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748</v>
      </c>
      <c r="H21" s="45">
        <v>3</v>
      </c>
      <c r="I21" s="44">
        <v>93</v>
      </c>
      <c r="J21" s="46">
        <v>3205</v>
      </c>
      <c r="K21" s="44">
        <v>3506</v>
      </c>
      <c r="L21" s="44">
        <v>2175</v>
      </c>
      <c r="M21" s="44">
        <v>2051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19</v>
      </c>
      <c r="F22" s="44">
        <v>188</v>
      </c>
      <c r="G22" s="44">
        <v>607</v>
      </c>
      <c r="H22" s="45">
        <v>0</v>
      </c>
      <c r="I22" s="44">
        <v>27</v>
      </c>
      <c r="J22" s="46">
        <v>62</v>
      </c>
      <c r="K22" s="44">
        <v>50</v>
      </c>
      <c r="L22" s="44">
        <v>53</v>
      </c>
      <c r="M22" s="44">
        <v>56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37</v>
      </c>
      <c r="H23" s="45">
        <v>0</v>
      </c>
      <c r="I23" s="44">
        <v>0</v>
      </c>
      <c r="J23" s="46">
        <v>510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22</v>
      </c>
      <c r="F24" s="44">
        <v>13</v>
      </c>
      <c r="G24" s="44">
        <v>6</v>
      </c>
      <c r="H24" s="45">
        <v>16</v>
      </c>
      <c r="I24" s="44">
        <v>39</v>
      </c>
      <c r="J24" s="46">
        <v>28</v>
      </c>
      <c r="K24" s="44">
        <v>35</v>
      </c>
      <c r="L24" s="44">
        <v>37</v>
      </c>
      <c r="M24" s="44">
        <v>39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1288</v>
      </c>
      <c r="G25" s="44">
        <v>0</v>
      </c>
      <c r="H25" s="45">
        <v>2501</v>
      </c>
      <c r="I25" s="44">
        <v>2495</v>
      </c>
      <c r="J25" s="46">
        <v>2161</v>
      </c>
      <c r="K25" s="44">
        <v>2832</v>
      </c>
      <c r="L25" s="44">
        <v>2620</v>
      </c>
      <c r="M25" s="44">
        <v>2824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15</v>
      </c>
      <c r="F29" s="44">
        <v>38</v>
      </c>
      <c r="G29" s="44">
        <v>65</v>
      </c>
      <c r="H29" s="45">
        <v>27</v>
      </c>
      <c r="I29" s="44">
        <v>48</v>
      </c>
      <c r="J29" s="46">
        <v>52</v>
      </c>
      <c r="K29" s="44">
        <v>88</v>
      </c>
      <c r="L29" s="44">
        <v>93</v>
      </c>
      <c r="M29" s="44">
        <v>98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100</v>
      </c>
      <c r="G37" s="44">
        <v>0</v>
      </c>
      <c r="H37" s="45">
        <v>121</v>
      </c>
      <c r="I37" s="44">
        <v>77</v>
      </c>
      <c r="J37" s="46">
        <v>6</v>
      </c>
      <c r="K37" s="44">
        <v>81</v>
      </c>
      <c r="L37" s="44">
        <v>85</v>
      </c>
      <c r="M37" s="44">
        <v>90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24</v>
      </c>
      <c r="F38" s="44">
        <v>220</v>
      </c>
      <c r="G38" s="44">
        <v>99</v>
      </c>
      <c r="H38" s="45">
        <v>32</v>
      </c>
      <c r="I38" s="44">
        <v>469</v>
      </c>
      <c r="J38" s="46">
        <v>114</v>
      </c>
      <c r="K38" s="44">
        <v>545</v>
      </c>
      <c r="L38" s="44">
        <v>575</v>
      </c>
      <c r="M38" s="44">
        <v>606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2646</v>
      </c>
      <c r="H39" s="45">
        <v>0</v>
      </c>
      <c r="I39" s="44">
        <v>3944</v>
      </c>
      <c r="J39" s="46">
        <v>3273</v>
      </c>
      <c r="K39" s="44">
        <v>3161</v>
      </c>
      <c r="L39" s="44">
        <v>3486</v>
      </c>
      <c r="M39" s="44">
        <v>4281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990</v>
      </c>
      <c r="G40" s="44">
        <v>0</v>
      </c>
      <c r="H40" s="45">
        <v>572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814</v>
      </c>
      <c r="F42" s="44">
        <v>1242</v>
      </c>
      <c r="G42" s="44">
        <v>2457</v>
      </c>
      <c r="H42" s="45">
        <v>1224</v>
      </c>
      <c r="I42" s="44">
        <v>3093</v>
      </c>
      <c r="J42" s="46">
        <v>1975</v>
      </c>
      <c r="K42" s="44">
        <v>2809</v>
      </c>
      <c r="L42" s="44">
        <v>2822</v>
      </c>
      <c r="M42" s="44">
        <v>1954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29</v>
      </c>
      <c r="G43" s="44">
        <v>73</v>
      </c>
      <c r="H43" s="45">
        <v>476</v>
      </c>
      <c r="I43" s="44">
        <v>1033</v>
      </c>
      <c r="J43" s="46">
        <v>242</v>
      </c>
      <c r="K43" s="44">
        <v>1092</v>
      </c>
      <c r="L43" s="44">
        <v>1151</v>
      </c>
      <c r="M43" s="44">
        <v>1213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</v>
      </c>
      <c r="F44" s="44">
        <v>12</v>
      </c>
      <c r="G44" s="44">
        <v>1</v>
      </c>
      <c r="H44" s="45">
        <v>0</v>
      </c>
      <c r="I44" s="44">
        <v>70</v>
      </c>
      <c r="J44" s="46">
        <v>60</v>
      </c>
      <c r="K44" s="44">
        <v>53</v>
      </c>
      <c r="L44" s="44">
        <v>1056</v>
      </c>
      <c r="M44" s="44">
        <v>59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</v>
      </c>
      <c r="F45" s="44">
        <v>14</v>
      </c>
      <c r="G45" s="44">
        <v>2</v>
      </c>
      <c r="H45" s="45">
        <v>0</v>
      </c>
      <c r="I45" s="44">
        <v>10</v>
      </c>
      <c r="J45" s="46">
        <v>10</v>
      </c>
      <c r="K45" s="44">
        <v>62</v>
      </c>
      <c r="L45" s="44">
        <v>12</v>
      </c>
      <c r="M45" s="44">
        <v>13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</v>
      </c>
      <c r="F47" s="59">
        <f t="shared" ref="F47:M47" si="3">SUM(F48:F49)</f>
        <v>24</v>
      </c>
      <c r="G47" s="59">
        <f t="shared" si="3"/>
        <v>31</v>
      </c>
      <c r="H47" s="60">
        <f t="shared" si="3"/>
        <v>0</v>
      </c>
      <c r="I47" s="59">
        <f t="shared" si="3"/>
        <v>48</v>
      </c>
      <c r="J47" s="61">
        <f t="shared" si="3"/>
        <v>58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</v>
      </c>
      <c r="F48" s="36">
        <v>24</v>
      </c>
      <c r="G48" s="36">
        <v>31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48</v>
      </c>
      <c r="J49" s="53">
        <v>58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50</v>
      </c>
      <c r="J51" s="29">
        <f t="shared" si="4"/>
        <v>50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50</v>
      </c>
      <c r="J73" s="46">
        <f t="shared" si="12"/>
        <v>50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50</v>
      </c>
      <c r="J75" s="53">
        <v>50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42</v>
      </c>
      <c r="F77" s="27">
        <f t="shared" ref="F77:M77" si="13">F78+F81+F84+F85+F86+F87+F88</f>
        <v>640</v>
      </c>
      <c r="G77" s="27">
        <f t="shared" si="13"/>
        <v>725</v>
      </c>
      <c r="H77" s="28">
        <f t="shared" si="13"/>
        <v>688</v>
      </c>
      <c r="I77" s="27">
        <f t="shared" si="13"/>
        <v>688</v>
      </c>
      <c r="J77" s="29">
        <f t="shared" si="13"/>
        <v>888</v>
      </c>
      <c r="K77" s="27">
        <f t="shared" si="13"/>
        <v>724</v>
      </c>
      <c r="L77" s="27">
        <f t="shared" si="13"/>
        <v>815</v>
      </c>
      <c r="M77" s="27">
        <f t="shared" si="13"/>
        <v>859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42</v>
      </c>
      <c r="F81" s="44">
        <f t="shared" ref="F81:M81" si="15">SUM(F82:F83)</f>
        <v>640</v>
      </c>
      <c r="G81" s="44">
        <f t="shared" si="15"/>
        <v>725</v>
      </c>
      <c r="H81" s="45">
        <f t="shared" si="15"/>
        <v>688</v>
      </c>
      <c r="I81" s="44">
        <f t="shared" si="15"/>
        <v>688</v>
      </c>
      <c r="J81" s="46">
        <f t="shared" si="15"/>
        <v>888</v>
      </c>
      <c r="K81" s="44">
        <f t="shared" si="15"/>
        <v>724</v>
      </c>
      <c r="L81" s="44">
        <f t="shared" si="15"/>
        <v>815</v>
      </c>
      <c r="M81" s="44">
        <f t="shared" si="15"/>
        <v>859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42</v>
      </c>
      <c r="F83" s="51">
        <v>640</v>
      </c>
      <c r="G83" s="51">
        <v>725</v>
      </c>
      <c r="H83" s="52">
        <v>688</v>
      </c>
      <c r="I83" s="51">
        <v>688</v>
      </c>
      <c r="J83" s="53">
        <v>888</v>
      </c>
      <c r="K83" s="51">
        <v>724</v>
      </c>
      <c r="L83" s="51">
        <v>815</v>
      </c>
      <c r="M83" s="51">
        <v>859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12001</v>
      </c>
      <c r="F92" s="103">
        <f t="shared" ref="F92:M92" si="16">F4+F51+F77+F90</f>
        <v>19658</v>
      </c>
      <c r="G92" s="103">
        <f t="shared" si="16"/>
        <v>32086</v>
      </c>
      <c r="H92" s="104">
        <f t="shared" si="16"/>
        <v>34546</v>
      </c>
      <c r="I92" s="103">
        <f t="shared" si="16"/>
        <v>65789</v>
      </c>
      <c r="J92" s="105">
        <f t="shared" si="16"/>
        <v>67912</v>
      </c>
      <c r="K92" s="103">
        <f t="shared" si="16"/>
        <v>79922</v>
      </c>
      <c r="L92" s="103">
        <f t="shared" si="16"/>
        <v>95396</v>
      </c>
      <c r="M92" s="103">
        <f t="shared" si="16"/>
        <v>88565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11026</v>
      </c>
      <c r="F4" s="27">
        <f t="shared" ref="F4:M4" si="0">F5+F8+F47</f>
        <v>13471</v>
      </c>
      <c r="G4" s="27">
        <f t="shared" si="0"/>
        <v>7598</v>
      </c>
      <c r="H4" s="28">
        <f t="shared" si="0"/>
        <v>9273</v>
      </c>
      <c r="I4" s="27">
        <f t="shared" si="0"/>
        <v>11665</v>
      </c>
      <c r="J4" s="29">
        <f t="shared" si="0"/>
        <v>11841</v>
      </c>
      <c r="K4" s="27">
        <f t="shared" si="0"/>
        <v>16035</v>
      </c>
      <c r="L4" s="27">
        <f t="shared" si="0"/>
        <v>17437</v>
      </c>
      <c r="M4" s="27">
        <f t="shared" si="0"/>
        <v>18059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8445</v>
      </c>
      <c r="F5" s="59">
        <f t="shared" ref="F5:M5" si="1">SUM(F6:F7)</f>
        <v>9019</v>
      </c>
      <c r="G5" s="59">
        <f t="shared" si="1"/>
        <v>5541</v>
      </c>
      <c r="H5" s="60">
        <f t="shared" si="1"/>
        <v>6415</v>
      </c>
      <c r="I5" s="59">
        <f t="shared" si="1"/>
        <v>8922</v>
      </c>
      <c r="J5" s="61">
        <f t="shared" si="1"/>
        <v>8725</v>
      </c>
      <c r="K5" s="59">
        <f t="shared" si="1"/>
        <v>10488</v>
      </c>
      <c r="L5" s="59">
        <f t="shared" si="1"/>
        <v>13013</v>
      </c>
      <c r="M5" s="59">
        <f t="shared" si="1"/>
        <v>14661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7802</v>
      </c>
      <c r="F6" s="36">
        <v>8309</v>
      </c>
      <c r="G6" s="36">
        <v>5125</v>
      </c>
      <c r="H6" s="37">
        <v>5505</v>
      </c>
      <c r="I6" s="36">
        <v>7931</v>
      </c>
      <c r="J6" s="38">
        <v>7606</v>
      </c>
      <c r="K6" s="36">
        <v>9225</v>
      </c>
      <c r="L6" s="36">
        <v>10733</v>
      </c>
      <c r="M6" s="36">
        <v>13571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643</v>
      </c>
      <c r="F7" s="51">
        <v>710</v>
      </c>
      <c r="G7" s="51">
        <v>416</v>
      </c>
      <c r="H7" s="52">
        <v>910</v>
      </c>
      <c r="I7" s="51">
        <v>991</v>
      </c>
      <c r="J7" s="53">
        <v>1119</v>
      </c>
      <c r="K7" s="51">
        <v>1263</v>
      </c>
      <c r="L7" s="51">
        <v>2280</v>
      </c>
      <c r="M7" s="51">
        <v>1090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2566</v>
      </c>
      <c r="F8" s="59">
        <f t="shared" ref="F8:M8" si="2">SUM(F9:F46)</f>
        <v>4452</v>
      </c>
      <c r="G8" s="59">
        <f t="shared" si="2"/>
        <v>2057</v>
      </c>
      <c r="H8" s="60">
        <f t="shared" si="2"/>
        <v>2858</v>
      </c>
      <c r="I8" s="59">
        <f t="shared" si="2"/>
        <v>2743</v>
      </c>
      <c r="J8" s="61">
        <f t="shared" si="2"/>
        <v>3116</v>
      </c>
      <c r="K8" s="59">
        <f t="shared" si="2"/>
        <v>5547</v>
      </c>
      <c r="L8" s="59">
        <f t="shared" si="2"/>
        <v>4424</v>
      </c>
      <c r="M8" s="59">
        <f t="shared" si="2"/>
        <v>3398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19</v>
      </c>
      <c r="F9" s="36">
        <v>35</v>
      </c>
      <c r="G9" s="36">
        <v>17</v>
      </c>
      <c r="H9" s="37">
        <v>58</v>
      </c>
      <c r="I9" s="36">
        <v>34</v>
      </c>
      <c r="J9" s="38">
        <v>37</v>
      </c>
      <c r="K9" s="36">
        <v>60</v>
      </c>
      <c r="L9" s="36">
        <v>58</v>
      </c>
      <c r="M9" s="36">
        <v>61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118</v>
      </c>
      <c r="F10" s="44">
        <v>120</v>
      </c>
      <c r="G10" s="44">
        <v>210</v>
      </c>
      <c r="H10" s="45">
        <v>187</v>
      </c>
      <c r="I10" s="44">
        <v>131</v>
      </c>
      <c r="J10" s="46">
        <v>131</v>
      </c>
      <c r="K10" s="44">
        <v>250</v>
      </c>
      <c r="L10" s="44">
        <v>203</v>
      </c>
      <c r="M10" s="44">
        <v>214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34</v>
      </c>
      <c r="F11" s="44">
        <v>123</v>
      </c>
      <c r="G11" s="44">
        <v>0</v>
      </c>
      <c r="H11" s="45">
        <v>144</v>
      </c>
      <c r="I11" s="44">
        <v>0</v>
      </c>
      <c r="J11" s="46">
        <v>17</v>
      </c>
      <c r="K11" s="44">
        <v>151</v>
      </c>
      <c r="L11" s="44">
        <v>159</v>
      </c>
      <c r="M11" s="44">
        <v>168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53</v>
      </c>
      <c r="F14" s="44">
        <v>57</v>
      </c>
      <c r="G14" s="44">
        <v>143</v>
      </c>
      <c r="H14" s="45">
        <v>131</v>
      </c>
      <c r="I14" s="44">
        <v>376</v>
      </c>
      <c r="J14" s="46">
        <v>366</v>
      </c>
      <c r="K14" s="44">
        <v>619</v>
      </c>
      <c r="L14" s="44">
        <v>878</v>
      </c>
      <c r="M14" s="44">
        <v>133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200</v>
      </c>
      <c r="F15" s="44">
        <v>3</v>
      </c>
      <c r="G15" s="44">
        <v>3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1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33</v>
      </c>
      <c r="F21" s="44">
        <v>311</v>
      </c>
      <c r="G21" s="44">
        <v>431</v>
      </c>
      <c r="H21" s="45">
        <v>106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</v>
      </c>
      <c r="F22" s="44">
        <v>7</v>
      </c>
      <c r="G22" s="44">
        <v>0</v>
      </c>
      <c r="H22" s="45">
        <v>22</v>
      </c>
      <c r="I22" s="44">
        <v>160</v>
      </c>
      <c r="J22" s="46">
        <v>161</v>
      </c>
      <c r="K22" s="44">
        <v>23</v>
      </c>
      <c r="L22" s="44">
        <v>24</v>
      </c>
      <c r="M22" s="44">
        <v>25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1162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0</v>
      </c>
      <c r="G24" s="44">
        <v>2</v>
      </c>
      <c r="H24" s="45">
        <v>8</v>
      </c>
      <c r="I24" s="44">
        <v>12</v>
      </c>
      <c r="J24" s="46">
        <v>9</v>
      </c>
      <c r="K24" s="44">
        <v>6</v>
      </c>
      <c r="L24" s="44">
        <v>6</v>
      </c>
      <c r="M24" s="44">
        <v>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9</v>
      </c>
      <c r="F29" s="44">
        <v>7</v>
      </c>
      <c r="G29" s="44">
        <v>3</v>
      </c>
      <c r="H29" s="45">
        <v>17</v>
      </c>
      <c r="I29" s="44">
        <v>22</v>
      </c>
      <c r="J29" s="46">
        <v>19</v>
      </c>
      <c r="K29" s="44">
        <v>18</v>
      </c>
      <c r="L29" s="44">
        <v>19</v>
      </c>
      <c r="M29" s="44">
        <v>19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254</v>
      </c>
      <c r="G37" s="44">
        <v>14</v>
      </c>
      <c r="H37" s="45">
        <v>320</v>
      </c>
      <c r="I37" s="44">
        <v>0</v>
      </c>
      <c r="J37" s="46">
        <v>0</v>
      </c>
      <c r="K37" s="44">
        <v>314</v>
      </c>
      <c r="L37" s="44">
        <v>332</v>
      </c>
      <c r="M37" s="44">
        <v>350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74</v>
      </c>
      <c r="F38" s="44">
        <v>24</v>
      </c>
      <c r="G38" s="44">
        <v>87</v>
      </c>
      <c r="H38" s="45">
        <v>102</v>
      </c>
      <c r="I38" s="44">
        <v>318</v>
      </c>
      <c r="J38" s="46">
        <v>298</v>
      </c>
      <c r="K38" s="44">
        <v>126</v>
      </c>
      <c r="L38" s="44">
        <v>133</v>
      </c>
      <c r="M38" s="44">
        <v>140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487</v>
      </c>
      <c r="G40" s="44">
        <v>0</v>
      </c>
      <c r="H40" s="45">
        <v>0</v>
      </c>
      <c r="I40" s="44">
        <v>171</v>
      </c>
      <c r="J40" s="46">
        <v>171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1948</v>
      </c>
      <c r="F42" s="44">
        <v>1812</v>
      </c>
      <c r="G42" s="44">
        <v>605</v>
      </c>
      <c r="H42" s="45">
        <v>1605</v>
      </c>
      <c r="I42" s="44">
        <v>1055</v>
      </c>
      <c r="J42" s="46">
        <v>1407</v>
      </c>
      <c r="K42" s="44">
        <v>3313</v>
      </c>
      <c r="L42" s="44">
        <v>2135</v>
      </c>
      <c r="M42" s="44">
        <v>2094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42</v>
      </c>
      <c r="F43" s="44">
        <v>5</v>
      </c>
      <c r="G43" s="44">
        <v>0</v>
      </c>
      <c r="H43" s="45">
        <v>81</v>
      </c>
      <c r="I43" s="44">
        <v>0</v>
      </c>
      <c r="J43" s="46">
        <v>0</v>
      </c>
      <c r="K43" s="44">
        <v>85</v>
      </c>
      <c r="L43" s="44">
        <v>90</v>
      </c>
      <c r="M43" s="44">
        <v>95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21</v>
      </c>
      <c r="F44" s="44">
        <v>40</v>
      </c>
      <c r="G44" s="44">
        <v>0</v>
      </c>
      <c r="H44" s="45">
        <v>66</v>
      </c>
      <c r="I44" s="44">
        <v>414</v>
      </c>
      <c r="J44" s="46">
        <v>450</v>
      </c>
      <c r="K44" s="44">
        <v>570</v>
      </c>
      <c r="L44" s="44">
        <v>374</v>
      </c>
      <c r="M44" s="44">
        <v>79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</v>
      </c>
      <c r="F45" s="44">
        <v>4</v>
      </c>
      <c r="G45" s="44">
        <v>542</v>
      </c>
      <c r="H45" s="45">
        <v>11</v>
      </c>
      <c r="I45" s="44">
        <v>50</v>
      </c>
      <c r="J45" s="46">
        <v>50</v>
      </c>
      <c r="K45" s="44">
        <v>12</v>
      </c>
      <c r="L45" s="44">
        <v>13</v>
      </c>
      <c r="M45" s="44">
        <v>14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15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15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</v>
      </c>
      <c r="F51" s="27">
        <f t="shared" ref="F51:M51" si="4">F52+F59+F62+F63+F64+F72+F73</f>
        <v>370</v>
      </c>
      <c r="G51" s="27">
        <f t="shared" si="4"/>
        <v>500</v>
      </c>
      <c r="H51" s="28">
        <f t="shared" si="4"/>
        <v>1255</v>
      </c>
      <c r="I51" s="27">
        <f t="shared" si="4"/>
        <v>1315</v>
      </c>
      <c r="J51" s="29">
        <f t="shared" si="4"/>
        <v>1315</v>
      </c>
      <c r="K51" s="27">
        <f t="shared" si="4"/>
        <v>1616</v>
      </c>
      <c r="L51" s="27">
        <f t="shared" si="4"/>
        <v>1694</v>
      </c>
      <c r="M51" s="27">
        <f t="shared" si="4"/>
        <v>1786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500</v>
      </c>
      <c r="H62" s="45">
        <v>1055</v>
      </c>
      <c r="I62" s="44">
        <v>355</v>
      </c>
      <c r="J62" s="46">
        <v>355</v>
      </c>
      <c r="K62" s="44">
        <v>1108</v>
      </c>
      <c r="L62" s="44">
        <v>1159</v>
      </c>
      <c r="M62" s="44">
        <v>1222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</v>
      </c>
      <c r="F73" s="44">
        <f t="shared" ref="F73:M73" si="12">SUM(F74:F75)</f>
        <v>370</v>
      </c>
      <c r="G73" s="44">
        <f t="shared" si="12"/>
        <v>0</v>
      </c>
      <c r="H73" s="45">
        <f t="shared" si="12"/>
        <v>200</v>
      </c>
      <c r="I73" s="44">
        <f t="shared" si="12"/>
        <v>960</v>
      </c>
      <c r="J73" s="46">
        <f t="shared" si="12"/>
        <v>960</v>
      </c>
      <c r="K73" s="44">
        <f t="shared" si="12"/>
        <v>508</v>
      </c>
      <c r="L73" s="44">
        <f t="shared" si="12"/>
        <v>535</v>
      </c>
      <c r="M73" s="44">
        <f t="shared" si="12"/>
        <v>564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</v>
      </c>
      <c r="F75" s="51">
        <v>370</v>
      </c>
      <c r="G75" s="51">
        <v>0</v>
      </c>
      <c r="H75" s="52">
        <v>200</v>
      </c>
      <c r="I75" s="51">
        <v>960</v>
      </c>
      <c r="J75" s="53">
        <v>960</v>
      </c>
      <c r="K75" s="51">
        <v>508</v>
      </c>
      <c r="L75" s="51">
        <v>535</v>
      </c>
      <c r="M75" s="51">
        <v>564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186</v>
      </c>
      <c r="F77" s="27">
        <f t="shared" ref="F77:M77" si="13">F78+F81+F84+F85+F86+F87+F88</f>
        <v>399</v>
      </c>
      <c r="G77" s="27">
        <f t="shared" si="13"/>
        <v>0</v>
      </c>
      <c r="H77" s="28">
        <f t="shared" si="13"/>
        <v>459</v>
      </c>
      <c r="I77" s="27">
        <f t="shared" si="13"/>
        <v>459</v>
      </c>
      <c r="J77" s="29">
        <f t="shared" si="13"/>
        <v>459</v>
      </c>
      <c r="K77" s="27">
        <f t="shared" si="13"/>
        <v>482</v>
      </c>
      <c r="L77" s="27">
        <f t="shared" si="13"/>
        <v>508</v>
      </c>
      <c r="M77" s="27">
        <f t="shared" si="13"/>
        <v>536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186</v>
      </c>
      <c r="F81" s="44">
        <f t="shared" ref="F81:M81" si="15">SUM(F82:F83)</f>
        <v>221</v>
      </c>
      <c r="G81" s="44">
        <f t="shared" si="15"/>
        <v>0</v>
      </c>
      <c r="H81" s="45">
        <f t="shared" si="15"/>
        <v>459</v>
      </c>
      <c r="I81" s="44">
        <f t="shared" si="15"/>
        <v>459</v>
      </c>
      <c r="J81" s="46">
        <f t="shared" si="15"/>
        <v>459</v>
      </c>
      <c r="K81" s="44">
        <f t="shared" si="15"/>
        <v>482</v>
      </c>
      <c r="L81" s="44">
        <f t="shared" si="15"/>
        <v>508</v>
      </c>
      <c r="M81" s="44">
        <f t="shared" si="15"/>
        <v>536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186</v>
      </c>
      <c r="F83" s="51">
        <v>221</v>
      </c>
      <c r="G83" s="51">
        <v>0</v>
      </c>
      <c r="H83" s="52">
        <v>459</v>
      </c>
      <c r="I83" s="51">
        <v>459</v>
      </c>
      <c r="J83" s="53">
        <v>459</v>
      </c>
      <c r="K83" s="51">
        <v>482</v>
      </c>
      <c r="L83" s="51">
        <v>508</v>
      </c>
      <c r="M83" s="51">
        <v>536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178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11228</v>
      </c>
      <c r="F92" s="103">
        <f t="shared" ref="F92:M92" si="16">F4+F51+F77+F90</f>
        <v>14240</v>
      </c>
      <c r="G92" s="103">
        <f t="shared" si="16"/>
        <v>8098</v>
      </c>
      <c r="H92" s="104">
        <f t="shared" si="16"/>
        <v>10987</v>
      </c>
      <c r="I92" s="103">
        <f t="shared" si="16"/>
        <v>13439</v>
      </c>
      <c r="J92" s="105">
        <f t="shared" si="16"/>
        <v>13615</v>
      </c>
      <c r="K92" s="103">
        <f t="shared" si="16"/>
        <v>18133</v>
      </c>
      <c r="L92" s="103">
        <f t="shared" si="16"/>
        <v>19639</v>
      </c>
      <c r="M92" s="103">
        <f t="shared" si="16"/>
        <v>20381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80572</v>
      </c>
      <c r="F4" s="27">
        <f t="shared" ref="F4:M4" si="0">F5+F8+F47</f>
        <v>35139</v>
      </c>
      <c r="G4" s="27">
        <f t="shared" si="0"/>
        <v>50869</v>
      </c>
      <c r="H4" s="28">
        <f t="shared" si="0"/>
        <v>64791</v>
      </c>
      <c r="I4" s="27">
        <f t="shared" si="0"/>
        <v>52316</v>
      </c>
      <c r="J4" s="29">
        <f t="shared" si="0"/>
        <v>52814</v>
      </c>
      <c r="K4" s="27">
        <f t="shared" si="0"/>
        <v>44766</v>
      </c>
      <c r="L4" s="27">
        <f t="shared" si="0"/>
        <v>48265</v>
      </c>
      <c r="M4" s="27">
        <f t="shared" si="0"/>
        <v>61014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18300</v>
      </c>
      <c r="F5" s="59">
        <f t="shared" ref="F5:M5" si="1">SUM(F6:F7)</f>
        <v>20605</v>
      </c>
      <c r="G5" s="59">
        <f t="shared" si="1"/>
        <v>42858</v>
      </c>
      <c r="H5" s="60">
        <f t="shared" si="1"/>
        <v>50268</v>
      </c>
      <c r="I5" s="59">
        <f t="shared" si="1"/>
        <v>41853</v>
      </c>
      <c r="J5" s="61">
        <f t="shared" si="1"/>
        <v>42351</v>
      </c>
      <c r="K5" s="59">
        <f t="shared" si="1"/>
        <v>39103</v>
      </c>
      <c r="L5" s="59">
        <f t="shared" si="1"/>
        <v>40185</v>
      </c>
      <c r="M5" s="59">
        <f t="shared" si="1"/>
        <v>50106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15815</v>
      </c>
      <c r="F6" s="36">
        <v>17821</v>
      </c>
      <c r="G6" s="36">
        <v>39644</v>
      </c>
      <c r="H6" s="37">
        <v>45987</v>
      </c>
      <c r="I6" s="36">
        <v>36152</v>
      </c>
      <c r="J6" s="38">
        <v>36650</v>
      </c>
      <c r="K6" s="36">
        <v>36522</v>
      </c>
      <c r="L6" s="36">
        <v>38387</v>
      </c>
      <c r="M6" s="36">
        <v>44945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2485</v>
      </c>
      <c r="F7" s="51">
        <v>2784</v>
      </c>
      <c r="G7" s="51">
        <v>3214</v>
      </c>
      <c r="H7" s="52">
        <v>4281</v>
      </c>
      <c r="I7" s="51">
        <v>5701</v>
      </c>
      <c r="J7" s="53">
        <v>5701</v>
      </c>
      <c r="K7" s="51">
        <v>2581</v>
      </c>
      <c r="L7" s="51">
        <v>1798</v>
      </c>
      <c r="M7" s="51">
        <v>5161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62245</v>
      </c>
      <c r="F8" s="59">
        <f t="shared" ref="F8:M8" si="2">SUM(F9:F46)</f>
        <v>14534</v>
      </c>
      <c r="G8" s="59">
        <f t="shared" si="2"/>
        <v>7928</v>
      </c>
      <c r="H8" s="60">
        <f t="shared" si="2"/>
        <v>14523</v>
      </c>
      <c r="I8" s="59">
        <f t="shared" si="2"/>
        <v>10463</v>
      </c>
      <c r="J8" s="61">
        <f t="shared" si="2"/>
        <v>10463</v>
      </c>
      <c r="K8" s="59">
        <f t="shared" si="2"/>
        <v>5663</v>
      </c>
      <c r="L8" s="59">
        <f t="shared" si="2"/>
        <v>8080</v>
      </c>
      <c r="M8" s="59">
        <f t="shared" si="2"/>
        <v>10908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656</v>
      </c>
      <c r="F9" s="36">
        <v>337</v>
      </c>
      <c r="G9" s="36">
        <v>254</v>
      </c>
      <c r="H9" s="37">
        <v>910</v>
      </c>
      <c r="I9" s="36">
        <v>153</v>
      </c>
      <c r="J9" s="38">
        <v>153</v>
      </c>
      <c r="K9" s="36">
        <v>159</v>
      </c>
      <c r="L9" s="36">
        <v>168</v>
      </c>
      <c r="M9" s="36">
        <v>177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154</v>
      </c>
      <c r="F10" s="44">
        <v>1164</v>
      </c>
      <c r="G10" s="44">
        <v>171</v>
      </c>
      <c r="H10" s="45">
        <v>385</v>
      </c>
      <c r="I10" s="44">
        <v>267</v>
      </c>
      <c r="J10" s="46">
        <v>267</v>
      </c>
      <c r="K10" s="44">
        <v>164</v>
      </c>
      <c r="L10" s="44">
        <v>278</v>
      </c>
      <c r="M10" s="44">
        <v>293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80</v>
      </c>
      <c r="F11" s="44">
        <v>77</v>
      </c>
      <c r="G11" s="44">
        <v>194</v>
      </c>
      <c r="H11" s="45">
        <v>195</v>
      </c>
      <c r="I11" s="44">
        <v>389</v>
      </c>
      <c r="J11" s="46">
        <v>400</v>
      </c>
      <c r="K11" s="44">
        <v>160</v>
      </c>
      <c r="L11" s="44">
        <v>432</v>
      </c>
      <c r="M11" s="44">
        <v>455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1313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774</v>
      </c>
      <c r="F14" s="44">
        <v>2058</v>
      </c>
      <c r="G14" s="44">
        <v>369</v>
      </c>
      <c r="H14" s="45">
        <v>763</v>
      </c>
      <c r="I14" s="44">
        <v>1033</v>
      </c>
      <c r="J14" s="46">
        <v>1057</v>
      </c>
      <c r="K14" s="44">
        <v>788</v>
      </c>
      <c r="L14" s="44">
        <v>1149</v>
      </c>
      <c r="M14" s="44">
        <v>1211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712</v>
      </c>
      <c r="F15" s="44">
        <v>60</v>
      </c>
      <c r="G15" s="44">
        <v>0</v>
      </c>
      <c r="H15" s="45">
        <v>37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72</v>
      </c>
      <c r="F16" s="44">
        <v>0</v>
      </c>
      <c r="G16" s="44">
        <v>0</v>
      </c>
      <c r="H16" s="45">
        <v>23</v>
      </c>
      <c r="I16" s="44">
        <v>0</v>
      </c>
      <c r="J16" s="46">
        <v>0</v>
      </c>
      <c r="K16" s="44">
        <v>24</v>
      </c>
      <c r="L16" s="44">
        <v>25</v>
      </c>
      <c r="M16" s="44">
        <v>26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87</v>
      </c>
      <c r="F17" s="44">
        <v>0</v>
      </c>
      <c r="G17" s="44">
        <v>0</v>
      </c>
      <c r="H17" s="45">
        <v>105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6610</v>
      </c>
      <c r="F18" s="44">
        <v>4645</v>
      </c>
      <c r="G18" s="44">
        <v>0</v>
      </c>
      <c r="H18" s="45">
        <v>3344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95</v>
      </c>
      <c r="F21" s="44">
        <v>66</v>
      </c>
      <c r="G21" s="44">
        <v>370</v>
      </c>
      <c r="H21" s="45">
        <v>146</v>
      </c>
      <c r="I21" s="44">
        <v>0</v>
      </c>
      <c r="J21" s="46">
        <v>0</v>
      </c>
      <c r="K21" s="44">
        <v>153</v>
      </c>
      <c r="L21" s="44">
        <v>161</v>
      </c>
      <c r="M21" s="44">
        <v>170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46689</v>
      </c>
      <c r="F22" s="44">
        <v>245</v>
      </c>
      <c r="G22" s="44">
        <v>140</v>
      </c>
      <c r="H22" s="45">
        <v>383</v>
      </c>
      <c r="I22" s="44">
        <v>82</v>
      </c>
      <c r="J22" s="46">
        <v>82</v>
      </c>
      <c r="K22" s="44">
        <v>2</v>
      </c>
      <c r="L22" s="44">
        <v>424</v>
      </c>
      <c r="M22" s="44">
        <v>447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26</v>
      </c>
      <c r="F23" s="44">
        <v>219</v>
      </c>
      <c r="G23" s="44">
        <v>0</v>
      </c>
      <c r="H23" s="45">
        <v>0</v>
      </c>
      <c r="I23" s="44">
        <v>120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412</v>
      </c>
      <c r="F24" s="44">
        <v>3</v>
      </c>
      <c r="G24" s="44">
        <v>6</v>
      </c>
      <c r="H24" s="45">
        <v>22</v>
      </c>
      <c r="I24" s="44">
        <v>37</v>
      </c>
      <c r="J24" s="46">
        <v>34</v>
      </c>
      <c r="K24" s="44">
        <v>23</v>
      </c>
      <c r="L24" s="44">
        <v>24</v>
      </c>
      <c r="M24" s="44">
        <v>25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1714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24</v>
      </c>
      <c r="F29" s="44">
        <v>20</v>
      </c>
      <c r="G29" s="44">
        <v>42</v>
      </c>
      <c r="H29" s="45">
        <v>37</v>
      </c>
      <c r="I29" s="44">
        <v>78</v>
      </c>
      <c r="J29" s="46">
        <v>74</v>
      </c>
      <c r="K29" s="44">
        <v>39</v>
      </c>
      <c r="L29" s="44">
        <v>41</v>
      </c>
      <c r="M29" s="44">
        <v>43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</v>
      </c>
      <c r="G30" s="44">
        <v>3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</v>
      </c>
      <c r="F37" s="44">
        <v>188</v>
      </c>
      <c r="G37" s="44">
        <v>0</v>
      </c>
      <c r="H37" s="45">
        <v>427</v>
      </c>
      <c r="I37" s="44">
        <v>0</v>
      </c>
      <c r="J37" s="46">
        <v>0</v>
      </c>
      <c r="K37" s="44">
        <v>448</v>
      </c>
      <c r="L37" s="44">
        <v>472</v>
      </c>
      <c r="M37" s="44">
        <v>497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380</v>
      </c>
      <c r="F38" s="44">
        <v>97</v>
      </c>
      <c r="G38" s="44">
        <v>223</v>
      </c>
      <c r="H38" s="45">
        <v>330</v>
      </c>
      <c r="I38" s="44">
        <v>809</v>
      </c>
      <c r="J38" s="46">
        <v>824</v>
      </c>
      <c r="K38" s="44">
        <v>346</v>
      </c>
      <c r="L38" s="44">
        <v>365</v>
      </c>
      <c r="M38" s="44">
        <v>385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118</v>
      </c>
      <c r="F39" s="44">
        <v>8</v>
      </c>
      <c r="G39" s="44">
        <v>524</v>
      </c>
      <c r="H39" s="45">
        <v>0</v>
      </c>
      <c r="I39" s="44">
        <v>12</v>
      </c>
      <c r="J39" s="46">
        <v>12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130</v>
      </c>
      <c r="F40" s="44">
        <v>0</v>
      </c>
      <c r="G40" s="44">
        <v>16</v>
      </c>
      <c r="H40" s="45">
        <v>263</v>
      </c>
      <c r="I40" s="44">
        <v>190</v>
      </c>
      <c r="J40" s="46">
        <v>190</v>
      </c>
      <c r="K40" s="44">
        <v>276</v>
      </c>
      <c r="L40" s="44">
        <v>291</v>
      </c>
      <c r="M40" s="44">
        <v>307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3009</v>
      </c>
      <c r="F42" s="44">
        <v>3970</v>
      </c>
      <c r="G42" s="44">
        <v>3377</v>
      </c>
      <c r="H42" s="45">
        <v>6625</v>
      </c>
      <c r="I42" s="44">
        <v>6258</v>
      </c>
      <c r="J42" s="46">
        <v>6175</v>
      </c>
      <c r="K42" s="44">
        <v>2527</v>
      </c>
      <c r="L42" s="44">
        <v>3666</v>
      </c>
      <c r="M42" s="44">
        <v>6257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133</v>
      </c>
      <c r="F43" s="44">
        <v>48</v>
      </c>
      <c r="G43" s="44">
        <v>3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315</v>
      </c>
      <c r="F44" s="44">
        <v>945</v>
      </c>
      <c r="G44" s="44">
        <v>835</v>
      </c>
      <c r="H44" s="45">
        <v>371</v>
      </c>
      <c r="I44" s="44">
        <v>655</v>
      </c>
      <c r="J44" s="46">
        <v>685</v>
      </c>
      <c r="K44" s="44">
        <v>390</v>
      </c>
      <c r="L44" s="44">
        <v>411</v>
      </c>
      <c r="M44" s="44">
        <v>433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44</v>
      </c>
      <c r="F45" s="44">
        <v>383</v>
      </c>
      <c r="G45" s="44">
        <v>88</v>
      </c>
      <c r="H45" s="45">
        <v>157</v>
      </c>
      <c r="I45" s="44">
        <v>380</v>
      </c>
      <c r="J45" s="46">
        <v>510</v>
      </c>
      <c r="K45" s="44">
        <v>164</v>
      </c>
      <c r="L45" s="44">
        <v>173</v>
      </c>
      <c r="M45" s="44">
        <v>182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27</v>
      </c>
      <c r="F47" s="59">
        <f t="shared" ref="F47:M47" si="3">SUM(F48:F49)</f>
        <v>0</v>
      </c>
      <c r="G47" s="59">
        <f t="shared" si="3"/>
        <v>83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27</v>
      </c>
      <c r="F48" s="36">
        <v>0</v>
      </c>
      <c r="G48" s="36">
        <v>83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1038883</v>
      </c>
      <c r="F51" s="27">
        <f t="shared" ref="F51:M51" si="4">F52+F59+F62+F63+F64+F72+F73</f>
        <v>987269</v>
      </c>
      <c r="G51" s="27">
        <f t="shared" si="4"/>
        <v>975887</v>
      </c>
      <c r="H51" s="28">
        <f t="shared" si="4"/>
        <v>1120936</v>
      </c>
      <c r="I51" s="27">
        <f t="shared" si="4"/>
        <v>1350936</v>
      </c>
      <c r="J51" s="29">
        <f t="shared" si="4"/>
        <v>1120936</v>
      </c>
      <c r="K51" s="27">
        <f t="shared" si="4"/>
        <v>1065006</v>
      </c>
      <c r="L51" s="27">
        <f t="shared" si="4"/>
        <v>1132321</v>
      </c>
      <c r="M51" s="27">
        <f t="shared" si="4"/>
        <v>1253423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1198</v>
      </c>
      <c r="F62" s="44">
        <v>1300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1037685</v>
      </c>
      <c r="F73" s="44">
        <f t="shared" ref="F73:M73" si="12">SUM(F74:F75)</f>
        <v>985969</v>
      </c>
      <c r="G73" s="44">
        <f t="shared" si="12"/>
        <v>975887</v>
      </c>
      <c r="H73" s="45">
        <f t="shared" si="12"/>
        <v>1120936</v>
      </c>
      <c r="I73" s="44">
        <f t="shared" si="12"/>
        <v>1350936</v>
      </c>
      <c r="J73" s="46">
        <f t="shared" si="12"/>
        <v>1120936</v>
      </c>
      <c r="K73" s="44">
        <f t="shared" si="12"/>
        <v>1065006</v>
      </c>
      <c r="L73" s="44">
        <f t="shared" si="12"/>
        <v>1132321</v>
      </c>
      <c r="M73" s="44">
        <f t="shared" si="12"/>
        <v>1253423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1037685</v>
      </c>
      <c r="F75" s="51">
        <v>985969</v>
      </c>
      <c r="G75" s="51">
        <v>975887</v>
      </c>
      <c r="H75" s="52">
        <v>1120936</v>
      </c>
      <c r="I75" s="51">
        <v>1350936</v>
      </c>
      <c r="J75" s="53">
        <v>1120936</v>
      </c>
      <c r="K75" s="51">
        <v>1065006</v>
      </c>
      <c r="L75" s="51">
        <v>1132321</v>
      </c>
      <c r="M75" s="51">
        <v>1253423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1021</v>
      </c>
      <c r="F77" s="27">
        <f t="shared" ref="F77:M77" si="13">F78+F81+F84+F85+F86+F87+F88</f>
        <v>138</v>
      </c>
      <c r="G77" s="27">
        <f t="shared" si="13"/>
        <v>284</v>
      </c>
      <c r="H77" s="28">
        <f t="shared" si="13"/>
        <v>893</v>
      </c>
      <c r="I77" s="27">
        <f t="shared" si="13"/>
        <v>593</v>
      </c>
      <c r="J77" s="29">
        <f t="shared" si="13"/>
        <v>593</v>
      </c>
      <c r="K77" s="27">
        <f t="shared" si="13"/>
        <v>938</v>
      </c>
      <c r="L77" s="27">
        <f t="shared" si="13"/>
        <v>988</v>
      </c>
      <c r="M77" s="27">
        <f t="shared" si="13"/>
        <v>1043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533</v>
      </c>
      <c r="F81" s="44">
        <f t="shared" ref="F81:M81" si="15">SUM(F82:F83)</f>
        <v>138</v>
      </c>
      <c r="G81" s="44">
        <f t="shared" si="15"/>
        <v>284</v>
      </c>
      <c r="H81" s="45">
        <f t="shared" si="15"/>
        <v>893</v>
      </c>
      <c r="I81" s="44">
        <f t="shared" si="15"/>
        <v>593</v>
      </c>
      <c r="J81" s="46">
        <f t="shared" si="15"/>
        <v>593</v>
      </c>
      <c r="K81" s="44">
        <f t="shared" si="15"/>
        <v>938</v>
      </c>
      <c r="L81" s="44">
        <f t="shared" si="15"/>
        <v>988</v>
      </c>
      <c r="M81" s="44">
        <f t="shared" si="15"/>
        <v>1043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533</v>
      </c>
      <c r="F83" s="51">
        <v>138</v>
      </c>
      <c r="G83" s="51">
        <v>284</v>
      </c>
      <c r="H83" s="52">
        <v>893</v>
      </c>
      <c r="I83" s="51">
        <v>593</v>
      </c>
      <c r="J83" s="53">
        <v>593</v>
      </c>
      <c r="K83" s="51">
        <v>938</v>
      </c>
      <c r="L83" s="51">
        <v>988</v>
      </c>
      <c r="M83" s="51">
        <v>1043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488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</v>
      </c>
      <c r="F90" s="27">
        <v>3311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1120477</v>
      </c>
      <c r="F92" s="103">
        <f t="shared" ref="F92:M92" si="16">F4+F51+F77+F90</f>
        <v>1025857</v>
      </c>
      <c r="G92" s="103">
        <f t="shared" si="16"/>
        <v>1027040</v>
      </c>
      <c r="H92" s="104">
        <f t="shared" si="16"/>
        <v>1186620</v>
      </c>
      <c r="I92" s="103">
        <f t="shared" si="16"/>
        <v>1403845</v>
      </c>
      <c r="J92" s="105">
        <f t="shared" si="16"/>
        <v>1174343</v>
      </c>
      <c r="K92" s="103">
        <f t="shared" si="16"/>
        <v>1110710</v>
      </c>
      <c r="L92" s="103">
        <f t="shared" si="16"/>
        <v>1181574</v>
      </c>
      <c r="M92" s="103">
        <f t="shared" si="16"/>
        <v>1315480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>
      <selection activeCell="M15" sqref="M15"/>
    </sheetView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133</v>
      </c>
      <c r="F3" s="22" t="s">
        <v>134</v>
      </c>
      <c r="G3" s="22" t="s">
        <v>135</v>
      </c>
      <c r="H3" s="173" t="s">
        <v>136</v>
      </c>
      <c r="I3" s="174"/>
      <c r="J3" s="175"/>
      <c r="K3" s="22" t="s">
        <v>137</v>
      </c>
      <c r="L3" s="22" t="s">
        <v>138</v>
      </c>
      <c r="M3" s="22" t="s">
        <v>139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1027</v>
      </c>
      <c r="F4" s="27">
        <f t="shared" ref="F4:M4" si="0">F5+F8+F47</f>
        <v>1500</v>
      </c>
      <c r="G4" s="27">
        <f t="shared" si="0"/>
        <v>828</v>
      </c>
      <c r="H4" s="28">
        <f t="shared" si="0"/>
        <v>1472</v>
      </c>
      <c r="I4" s="27">
        <f t="shared" si="0"/>
        <v>1094</v>
      </c>
      <c r="J4" s="29">
        <f t="shared" si="0"/>
        <v>1155</v>
      </c>
      <c r="K4" s="27">
        <f t="shared" si="0"/>
        <v>1552</v>
      </c>
      <c r="L4" s="27">
        <f t="shared" si="0"/>
        <v>1623</v>
      </c>
      <c r="M4" s="27">
        <f t="shared" si="0"/>
        <v>1709.0189999999998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807</v>
      </c>
      <c r="F5" s="59">
        <f t="shared" ref="F5:M5" si="1">SUM(F6:F7)</f>
        <v>850</v>
      </c>
      <c r="G5" s="59">
        <f t="shared" si="1"/>
        <v>715</v>
      </c>
      <c r="H5" s="60">
        <f t="shared" si="1"/>
        <v>1050</v>
      </c>
      <c r="I5" s="59">
        <f t="shared" si="1"/>
        <v>722</v>
      </c>
      <c r="J5" s="61">
        <f t="shared" si="1"/>
        <v>783</v>
      </c>
      <c r="K5" s="59">
        <f t="shared" si="1"/>
        <v>1108</v>
      </c>
      <c r="L5" s="59">
        <f t="shared" si="1"/>
        <v>1185</v>
      </c>
      <c r="M5" s="59">
        <f t="shared" si="1"/>
        <v>1247.8049999999998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687</v>
      </c>
      <c r="F6" s="36">
        <v>728</v>
      </c>
      <c r="G6" s="36">
        <v>661</v>
      </c>
      <c r="H6" s="37">
        <v>913</v>
      </c>
      <c r="I6" s="36">
        <v>654</v>
      </c>
      <c r="J6" s="38">
        <v>715</v>
      </c>
      <c r="K6" s="36">
        <v>963</v>
      </c>
      <c r="L6" s="36">
        <v>1030</v>
      </c>
      <c r="M6" s="36">
        <v>1084.5899999999999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120</v>
      </c>
      <c r="F7" s="51">
        <v>122</v>
      </c>
      <c r="G7" s="51">
        <v>54</v>
      </c>
      <c r="H7" s="52">
        <v>137</v>
      </c>
      <c r="I7" s="51">
        <v>68</v>
      </c>
      <c r="J7" s="53">
        <v>68</v>
      </c>
      <c r="K7" s="51">
        <v>145</v>
      </c>
      <c r="L7" s="51">
        <v>155</v>
      </c>
      <c r="M7" s="51">
        <v>163.215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220</v>
      </c>
      <c r="F8" s="59">
        <f t="shared" ref="F8:M8" si="2">SUM(F9:F46)</f>
        <v>650</v>
      </c>
      <c r="G8" s="59">
        <f t="shared" si="2"/>
        <v>113</v>
      </c>
      <c r="H8" s="60">
        <f t="shared" si="2"/>
        <v>422</v>
      </c>
      <c r="I8" s="59">
        <f t="shared" si="2"/>
        <v>372</v>
      </c>
      <c r="J8" s="61">
        <f t="shared" si="2"/>
        <v>372</v>
      </c>
      <c r="K8" s="59">
        <f t="shared" si="2"/>
        <v>444</v>
      </c>
      <c r="L8" s="59">
        <f t="shared" si="2"/>
        <v>438</v>
      </c>
      <c r="M8" s="59">
        <f t="shared" si="2"/>
        <v>461.21399999999994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153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100</v>
      </c>
      <c r="F22" s="44">
        <v>385</v>
      </c>
      <c r="G22" s="44">
        <v>0</v>
      </c>
      <c r="H22" s="45">
        <v>110</v>
      </c>
      <c r="I22" s="44">
        <v>8</v>
      </c>
      <c r="J22" s="46">
        <v>8</v>
      </c>
      <c r="K22" s="44">
        <v>116</v>
      </c>
      <c r="L22" s="44">
        <v>121</v>
      </c>
      <c r="M22" s="44">
        <v>127.413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15</v>
      </c>
      <c r="G37" s="44">
        <v>0</v>
      </c>
      <c r="H37" s="45">
        <v>36</v>
      </c>
      <c r="I37" s="44">
        <v>0</v>
      </c>
      <c r="J37" s="46">
        <v>0</v>
      </c>
      <c r="K37" s="44">
        <v>38</v>
      </c>
      <c r="L37" s="44">
        <v>40</v>
      </c>
      <c r="M37" s="44">
        <v>42.12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7</v>
      </c>
      <c r="G38" s="44">
        <v>36</v>
      </c>
      <c r="H38" s="45">
        <v>25</v>
      </c>
      <c r="I38" s="44">
        <v>59</v>
      </c>
      <c r="J38" s="46">
        <v>59</v>
      </c>
      <c r="K38" s="44">
        <v>26</v>
      </c>
      <c r="L38" s="44">
        <v>27</v>
      </c>
      <c r="M38" s="44">
        <v>28.430999999999997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77</v>
      </c>
      <c r="H40" s="45">
        <v>0</v>
      </c>
      <c r="I40" s="44">
        <v>305</v>
      </c>
      <c r="J40" s="46">
        <v>305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0</v>
      </c>
      <c r="H42" s="45">
        <v>29</v>
      </c>
      <c r="I42" s="44">
        <v>0</v>
      </c>
      <c r="J42" s="46">
        <v>0</v>
      </c>
      <c r="K42" s="44">
        <v>31</v>
      </c>
      <c r="L42" s="44">
        <v>32</v>
      </c>
      <c r="M42" s="44">
        <v>33.695999999999998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120</v>
      </c>
      <c r="F44" s="44">
        <v>90</v>
      </c>
      <c r="G44" s="44">
        <v>0</v>
      </c>
      <c r="H44" s="45">
        <v>222</v>
      </c>
      <c r="I44" s="44">
        <v>0</v>
      </c>
      <c r="J44" s="46">
        <v>0</v>
      </c>
      <c r="K44" s="44">
        <v>233</v>
      </c>
      <c r="L44" s="44">
        <v>218</v>
      </c>
      <c r="M44" s="44">
        <v>229.55399999999997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1027</v>
      </c>
      <c r="F92" s="103">
        <f t="shared" ref="F92:M92" si="16">F4+F51+F77+F90</f>
        <v>1500</v>
      </c>
      <c r="G92" s="103">
        <f t="shared" si="16"/>
        <v>828</v>
      </c>
      <c r="H92" s="104">
        <f t="shared" si="16"/>
        <v>1472</v>
      </c>
      <c r="I92" s="103">
        <f t="shared" si="16"/>
        <v>1094</v>
      </c>
      <c r="J92" s="105">
        <f t="shared" si="16"/>
        <v>1155</v>
      </c>
      <c r="K92" s="103">
        <f t="shared" si="16"/>
        <v>1552</v>
      </c>
      <c r="L92" s="103">
        <f t="shared" si="16"/>
        <v>1623</v>
      </c>
      <c r="M92" s="103">
        <f t="shared" si="16"/>
        <v>1709.0189999999998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156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 t="s">
        <v>117</v>
      </c>
    </row>
    <row r="4" spans="1:27" s="18" customFormat="1" ht="12.75" customHeight="1" x14ac:dyDescent="0.2">
      <c r="A4" s="70"/>
      <c r="B4" s="170" t="s">
        <v>122</v>
      </c>
      <c r="C4" s="157">
        <v>12001</v>
      </c>
      <c r="D4" s="157">
        <v>19658</v>
      </c>
      <c r="E4" s="157">
        <v>32086</v>
      </c>
      <c r="F4" s="152">
        <v>34546</v>
      </c>
      <c r="G4" s="153">
        <v>65789</v>
      </c>
      <c r="H4" s="154">
        <v>67912</v>
      </c>
      <c r="I4" s="157">
        <v>79922</v>
      </c>
      <c r="J4" s="157">
        <v>95396</v>
      </c>
      <c r="K4" s="157">
        <v>88565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140</v>
      </c>
      <c r="C5" s="157">
        <v>11228</v>
      </c>
      <c r="D5" s="157">
        <v>14240</v>
      </c>
      <c r="E5" s="157">
        <v>8098</v>
      </c>
      <c r="F5" s="156">
        <v>10987</v>
      </c>
      <c r="G5" s="157">
        <v>13439</v>
      </c>
      <c r="H5" s="158">
        <v>13615</v>
      </c>
      <c r="I5" s="157">
        <v>18133</v>
      </c>
      <c r="J5" s="157">
        <v>19639</v>
      </c>
      <c r="K5" s="157">
        <v>20381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141</v>
      </c>
      <c r="C6" s="157">
        <v>1120477</v>
      </c>
      <c r="D6" s="157">
        <v>1025857</v>
      </c>
      <c r="E6" s="157">
        <v>1027040</v>
      </c>
      <c r="F6" s="156">
        <v>1186620</v>
      </c>
      <c r="G6" s="157">
        <v>1403845</v>
      </c>
      <c r="H6" s="158">
        <v>1174343</v>
      </c>
      <c r="I6" s="157">
        <v>1110710</v>
      </c>
      <c r="J6" s="157">
        <v>1181574</v>
      </c>
      <c r="K6" s="157">
        <v>1315480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142</v>
      </c>
      <c r="C7" s="157">
        <v>1027</v>
      </c>
      <c r="D7" s="157">
        <v>1500</v>
      </c>
      <c r="E7" s="157">
        <v>828</v>
      </c>
      <c r="F7" s="156">
        <v>1472</v>
      </c>
      <c r="G7" s="157">
        <v>1094</v>
      </c>
      <c r="H7" s="158">
        <v>1155</v>
      </c>
      <c r="I7" s="157">
        <v>1552</v>
      </c>
      <c r="J7" s="157">
        <v>1623</v>
      </c>
      <c r="K7" s="157">
        <v>1709.0189999999998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149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150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151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152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153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143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144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145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146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147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148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1144733</v>
      </c>
      <c r="D19" s="103">
        <f t="shared" ref="D19:K19" si="1">SUM(D4:D18)</f>
        <v>1061255</v>
      </c>
      <c r="E19" s="103">
        <f t="shared" si="1"/>
        <v>1068052</v>
      </c>
      <c r="F19" s="104">
        <f t="shared" si="1"/>
        <v>1233625</v>
      </c>
      <c r="G19" s="103">
        <f t="shared" si="1"/>
        <v>1484167</v>
      </c>
      <c r="H19" s="105">
        <f t="shared" si="1"/>
        <v>1257025</v>
      </c>
      <c r="I19" s="103">
        <f t="shared" si="1"/>
        <v>1210317</v>
      </c>
      <c r="J19" s="103">
        <f t="shared" si="1"/>
        <v>1298232</v>
      </c>
      <c r="K19" s="103">
        <f t="shared" si="1"/>
        <v>1426135.0190000001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157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</row>
    <row r="4" spans="1:27" s="31" customFormat="1" ht="12.75" customHeight="1" x14ac:dyDescent="0.2">
      <c r="A4" s="56"/>
      <c r="B4" s="111" t="s">
        <v>41</v>
      </c>
      <c r="C4" s="148">
        <f>SUM(C5:C7)</f>
        <v>104584</v>
      </c>
      <c r="D4" s="148">
        <f t="shared" ref="D4:K4" si="0">SUM(D5:D7)</f>
        <v>69128</v>
      </c>
      <c r="E4" s="148">
        <f t="shared" si="0"/>
        <v>90656</v>
      </c>
      <c r="F4" s="149">
        <f t="shared" si="0"/>
        <v>109394</v>
      </c>
      <c r="G4" s="148">
        <f t="shared" si="0"/>
        <v>130126</v>
      </c>
      <c r="H4" s="150">
        <f t="shared" si="0"/>
        <v>132784</v>
      </c>
      <c r="I4" s="148">
        <f t="shared" si="0"/>
        <v>141551</v>
      </c>
      <c r="J4" s="148">
        <f t="shared" si="0"/>
        <v>161906</v>
      </c>
      <c r="K4" s="148">
        <f t="shared" si="0"/>
        <v>168488.019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33705</v>
      </c>
      <c r="D5" s="153">
        <v>39280</v>
      </c>
      <c r="E5" s="153">
        <v>64901</v>
      </c>
      <c r="F5" s="152">
        <v>81903</v>
      </c>
      <c r="G5" s="153">
        <v>92624</v>
      </c>
      <c r="H5" s="154">
        <v>95109</v>
      </c>
      <c r="I5" s="153">
        <v>103491</v>
      </c>
      <c r="J5" s="153">
        <v>123038</v>
      </c>
      <c r="K5" s="154">
        <v>126773.80499999999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70834</v>
      </c>
      <c r="D6" s="157">
        <v>29824</v>
      </c>
      <c r="E6" s="157">
        <v>25641</v>
      </c>
      <c r="F6" s="156">
        <v>27491</v>
      </c>
      <c r="G6" s="157">
        <v>37454</v>
      </c>
      <c r="H6" s="158">
        <v>37617</v>
      </c>
      <c r="I6" s="157">
        <v>38060</v>
      </c>
      <c r="J6" s="157">
        <v>38868</v>
      </c>
      <c r="K6" s="158">
        <v>41714.214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45</v>
      </c>
      <c r="D7" s="160">
        <v>24</v>
      </c>
      <c r="E7" s="160">
        <v>114</v>
      </c>
      <c r="F7" s="159">
        <v>0</v>
      </c>
      <c r="G7" s="160">
        <v>48</v>
      </c>
      <c r="H7" s="161">
        <v>58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1038898</v>
      </c>
      <c r="D8" s="148">
        <f t="shared" ref="D8:K8" si="1">SUM(D9:D15)</f>
        <v>987639</v>
      </c>
      <c r="E8" s="148">
        <f t="shared" si="1"/>
        <v>976387</v>
      </c>
      <c r="F8" s="149">
        <f t="shared" si="1"/>
        <v>1122191</v>
      </c>
      <c r="G8" s="148">
        <f t="shared" si="1"/>
        <v>1352301</v>
      </c>
      <c r="H8" s="150">
        <f t="shared" si="1"/>
        <v>1122301</v>
      </c>
      <c r="I8" s="148">
        <f t="shared" si="1"/>
        <v>1066622</v>
      </c>
      <c r="J8" s="148">
        <f t="shared" si="1"/>
        <v>1134015</v>
      </c>
      <c r="K8" s="148">
        <f t="shared" si="1"/>
        <v>1255209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1198</v>
      </c>
      <c r="D11" s="157">
        <v>1300</v>
      </c>
      <c r="E11" s="157">
        <v>500</v>
      </c>
      <c r="F11" s="156">
        <v>1055</v>
      </c>
      <c r="G11" s="157">
        <v>355</v>
      </c>
      <c r="H11" s="158">
        <v>355</v>
      </c>
      <c r="I11" s="157">
        <v>1108</v>
      </c>
      <c r="J11" s="157">
        <v>1159</v>
      </c>
      <c r="K11" s="158">
        <v>1222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1037700</v>
      </c>
      <c r="D15" s="160">
        <v>986339</v>
      </c>
      <c r="E15" s="160">
        <v>975887</v>
      </c>
      <c r="F15" s="159">
        <v>1121136</v>
      </c>
      <c r="G15" s="160">
        <v>1351946</v>
      </c>
      <c r="H15" s="161">
        <v>1121946</v>
      </c>
      <c r="I15" s="160">
        <v>1065514</v>
      </c>
      <c r="J15" s="160">
        <v>1132856</v>
      </c>
      <c r="K15" s="161">
        <v>1253987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1249</v>
      </c>
      <c r="D16" s="148">
        <f t="shared" ref="D16:K16" si="2">SUM(D17:D23)</f>
        <v>1177</v>
      </c>
      <c r="E16" s="148">
        <f t="shared" si="2"/>
        <v>1009</v>
      </c>
      <c r="F16" s="149">
        <f t="shared" si="2"/>
        <v>2040</v>
      </c>
      <c r="G16" s="148">
        <f t="shared" si="2"/>
        <v>1740</v>
      </c>
      <c r="H16" s="150">
        <f t="shared" si="2"/>
        <v>1940</v>
      </c>
      <c r="I16" s="148">
        <f t="shared" si="2"/>
        <v>2144</v>
      </c>
      <c r="J16" s="148">
        <f t="shared" si="2"/>
        <v>2311</v>
      </c>
      <c r="K16" s="148">
        <f t="shared" si="2"/>
        <v>2438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761</v>
      </c>
      <c r="D18" s="157">
        <v>999</v>
      </c>
      <c r="E18" s="157">
        <v>1009</v>
      </c>
      <c r="F18" s="156">
        <v>2040</v>
      </c>
      <c r="G18" s="157">
        <v>1740</v>
      </c>
      <c r="H18" s="158">
        <v>1940</v>
      </c>
      <c r="I18" s="157">
        <v>2144</v>
      </c>
      <c r="J18" s="157">
        <v>2311</v>
      </c>
      <c r="K18" s="158">
        <v>2438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488</v>
      </c>
      <c r="D23" s="160">
        <v>178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2</v>
      </c>
      <c r="D24" s="148">
        <v>3311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1144733</v>
      </c>
      <c r="D26" s="103">
        <f t="shared" ref="D26:K26" si="3">+D4+D8+D16+D24</f>
        <v>1061255</v>
      </c>
      <c r="E26" s="103">
        <f t="shared" si="3"/>
        <v>1068052</v>
      </c>
      <c r="F26" s="104">
        <f t="shared" si="3"/>
        <v>1233625</v>
      </c>
      <c r="G26" s="103">
        <f t="shared" si="3"/>
        <v>1484167</v>
      </c>
      <c r="H26" s="105">
        <f t="shared" si="3"/>
        <v>1257025</v>
      </c>
      <c r="I26" s="103">
        <f t="shared" si="3"/>
        <v>1210317</v>
      </c>
      <c r="J26" s="103">
        <f t="shared" si="3"/>
        <v>1298232</v>
      </c>
      <c r="K26" s="103">
        <f t="shared" si="3"/>
        <v>1426135.0190000001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158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 t="s">
        <v>117</v>
      </c>
    </row>
    <row r="4" spans="1:27" s="18" customFormat="1" ht="12.75" customHeight="1" x14ac:dyDescent="0.2">
      <c r="A4" s="70"/>
      <c r="B4" s="171" t="s">
        <v>154</v>
      </c>
      <c r="C4" s="157">
        <v>12001</v>
      </c>
      <c r="D4" s="157">
        <v>19658</v>
      </c>
      <c r="E4" s="157">
        <v>32086</v>
      </c>
      <c r="F4" s="152">
        <v>34546</v>
      </c>
      <c r="G4" s="153">
        <v>65789</v>
      </c>
      <c r="H4" s="154">
        <v>67912</v>
      </c>
      <c r="I4" s="157">
        <v>79922</v>
      </c>
      <c r="J4" s="157">
        <v>95396</v>
      </c>
      <c r="K4" s="157">
        <v>88565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71" t="s">
        <v>0</v>
      </c>
      <c r="C5" s="157">
        <v>0</v>
      </c>
      <c r="D5" s="157">
        <v>0</v>
      </c>
      <c r="E5" s="157">
        <v>0</v>
      </c>
      <c r="F5" s="156">
        <v>0</v>
      </c>
      <c r="G5" s="157">
        <v>0</v>
      </c>
      <c r="H5" s="158">
        <v>0</v>
      </c>
      <c r="I5" s="157">
        <v>0</v>
      </c>
      <c r="J5" s="157">
        <v>0</v>
      </c>
      <c r="K5" s="157">
        <v>0</v>
      </c>
      <c r="Z5" s="163">
        <f t="shared" si="0"/>
        <v>0</v>
      </c>
      <c r="AA5" s="41">
        <v>3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12001</v>
      </c>
      <c r="D19" s="103">
        <f t="shared" ref="D19:K19" si="1">SUM(D4:D18)</f>
        <v>19658</v>
      </c>
      <c r="E19" s="103">
        <f t="shared" si="1"/>
        <v>32086</v>
      </c>
      <c r="F19" s="104">
        <f t="shared" si="1"/>
        <v>34546</v>
      </c>
      <c r="G19" s="103">
        <f t="shared" si="1"/>
        <v>65789</v>
      </c>
      <c r="H19" s="105">
        <f t="shared" si="1"/>
        <v>67912</v>
      </c>
      <c r="I19" s="103">
        <f t="shared" si="1"/>
        <v>79922</v>
      </c>
      <c r="J19" s="103">
        <f t="shared" si="1"/>
        <v>95396</v>
      </c>
      <c r="K19" s="103">
        <f t="shared" si="1"/>
        <v>88565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159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</row>
    <row r="4" spans="1:27" s="31" customFormat="1" ht="12.75" customHeight="1" x14ac:dyDescent="0.2">
      <c r="A4" s="56"/>
      <c r="B4" s="111" t="s">
        <v>41</v>
      </c>
      <c r="C4" s="148">
        <f>SUM(C5:C7)</f>
        <v>11959</v>
      </c>
      <c r="D4" s="148">
        <f t="shared" ref="D4:K4" si="0">SUM(D5:D7)</f>
        <v>19018</v>
      </c>
      <c r="E4" s="148">
        <f t="shared" si="0"/>
        <v>31361</v>
      </c>
      <c r="F4" s="149">
        <f t="shared" si="0"/>
        <v>33858</v>
      </c>
      <c r="G4" s="148">
        <f t="shared" si="0"/>
        <v>65051</v>
      </c>
      <c r="H4" s="150">
        <f t="shared" si="0"/>
        <v>66974</v>
      </c>
      <c r="I4" s="148">
        <f t="shared" si="0"/>
        <v>79198</v>
      </c>
      <c r="J4" s="148">
        <f t="shared" si="0"/>
        <v>94581</v>
      </c>
      <c r="K4" s="148">
        <f t="shared" si="0"/>
        <v>87706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6153</v>
      </c>
      <c r="D5" s="153">
        <v>8806</v>
      </c>
      <c r="E5" s="153">
        <v>15787</v>
      </c>
      <c r="F5" s="152">
        <v>24170</v>
      </c>
      <c r="G5" s="153">
        <v>41127</v>
      </c>
      <c r="H5" s="154">
        <v>43250</v>
      </c>
      <c r="I5" s="153">
        <v>52792</v>
      </c>
      <c r="J5" s="153">
        <v>68655</v>
      </c>
      <c r="K5" s="154">
        <v>60759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5803</v>
      </c>
      <c r="D6" s="157">
        <v>10188</v>
      </c>
      <c r="E6" s="157">
        <v>15543</v>
      </c>
      <c r="F6" s="156">
        <v>9688</v>
      </c>
      <c r="G6" s="157">
        <v>23876</v>
      </c>
      <c r="H6" s="158">
        <v>23666</v>
      </c>
      <c r="I6" s="157">
        <v>26406</v>
      </c>
      <c r="J6" s="157">
        <v>25926</v>
      </c>
      <c r="K6" s="158">
        <v>26947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</v>
      </c>
      <c r="D7" s="160">
        <v>24</v>
      </c>
      <c r="E7" s="160">
        <v>31</v>
      </c>
      <c r="F7" s="159">
        <v>0</v>
      </c>
      <c r="G7" s="160">
        <v>48</v>
      </c>
      <c r="H7" s="161">
        <v>58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50</v>
      </c>
      <c r="H8" s="150">
        <f t="shared" si="1"/>
        <v>50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50</v>
      </c>
      <c r="H15" s="161">
        <v>50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42</v>
      </c>
      <c r="D16" s="148">
        <f t="shared" ref="D16:K16" si="2">SUM(D17:D23)</f>
        <v>640</v>
      </c>
      <c r="E16" s="148">
        <f t="shared" si="2"/>
        <v>725</v>
      </c>
      <c r="F16" s="149">
        <f t="shared" si="2"/>
        <v>688</v>
      </c>
      <c r="G16" s="148">
        <f t="shared" si="2"/>
        <v>688</v>
      </c>
      <c r="H16" s="150">
        <f t="shared" si="2"/>
        <v>888</v>
      </c>
      <c r="I16" s="148">
        <f t="shared" si="2"/>
        <v>724</v>
      </c>
      <c r="J16" s="148">
        <f t="shared" si="2"/>
        <v>815</v>
      </c>
      <c r="K16" s="148">
        <f t="shared" si="2"/>
        <v>859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42</v>
      </c>
      <c r="D18" s="157">
        <v>640</v>
      </c>
      <c r="E18" s="157">
        <v>725</v>
      </c>
      <c r="F18" s="156">
        <v>688</v>
      </c>
      <c r="G18" s="157">
        <v>688</v>
      </c>
      <c r="H18" s="158">
        <v>888</v>
      </c>
      <c r="I18" s="157">
        <v>724</v>
      </c>
      <c r="J18" s="157">
        <v>815</v>
      </c>
      <c r="K18" s="158">
        <v>859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12001</v>
      </c>
      <c r="D26" s="103">
        <f t="shared" ref="D26:K26" si="3">+D4+D8+D16+D24</f>
        <v>19658</v>
      </c>
      <c r="E26" s="103">
        <f t="shared" si="3"/>
        <v>32086</v>
      </c>
      <c r="F26" s="104">
        <f t="shared" si="3"/>
        <v>34546</v>
      </c>
      <c r="G26" s="103">
        <f t="shared" si="3"/>
        <v>65789</v>
      </c>
      <c r="H26" s="105">
        <f t="shared" si="3"/>
        <v>67912</v>
      </c>
      <c r="I26" s="103">
        <f t="shared" si="3"/>
        <v>79922</v>
      </c>
      <c r="J26" s="103">
        <f t="shared" si="3"/>
        <v>95396</v>
      </c>
      <c r="K26" s="103">
        <f t="shared" si="3"/>
        <v>88565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 t="s">
        <v>117</v>
      </c>
    </row>
    <row r="4" spans="1:27" s="18" customFormat="1" ht="12.75" customHeight="1" x14ac:dyDescent="0.2">
      <c r="A4" s="70"/>
      <c r="B4" s="171" t="s">
        <v>122</v>
      </c>
      <c r="C4" s="157">
        <v>1496</v>
      </c>
      <c r="D4" s="157">
        <v>1433</v>
      </c>
      <c r="E4" s="157">
        <v>1438</v>
      </c>
      <c r="F4" s="152">
        <v>1772</v>
      </c>
      <c r="G4" s="153">
        <v>2000</v>
      </c>
      <c r="H4" s="154">
        <v>2000</v>
      </c>
      <c r="I4" s="157">
        <v>1853</v>
      </c>
      <c r="J4" s="157">
        <v>1953</v>
      </c>
      <c r="K4" s="157">
        <v>2058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123</v>
      </c>
      <c r="C5" s="157">
        <v>1560</v>
      </c>
      <c r="D5" s="157">
        <v>1958</v>
      </c>
      <c r="E5" s="157">
        <v>1886</v>
      </c>
      <c r="F5" s="156">
        <v>2740</v>
      </c>
      <c r="G5" s="157">
        <v>2564</v>
      </c>
      <c r="H5" s="158">
        <v>2345</v>
      </c>
      <c r="I5" s="157">
        <v>2891</v>
      </c>
      <c r="J5" s="157">
        <v>3047</v>
      </c>
      <c r="K5" s="157">
        <v>3212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124</v>
      </c>
      <c r="C6" s="157">
        <v>8172</v>
      </c>
      <c r="D6" s="157">
        <v>10849</v>
      </c>
      <c r="E6" s="157">
        <v>4774</v>
      </c>
      <c r="F6" s="156">
        <v>6475</v>
      </c>
      <c r="G6" s="157">
        <v>8875</v>
      </c>
      <c r="H6" s="158">
        <v>9270</v>
      </c>
      <c r="I6" s="157">
        <v>13389</v>
      </c>
      <c r="J6" s="157">
        <v>14639</v>
      </c>
      <c r="K6" s="157">
        <v>15111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11228</v>
      </c>
      <c r="D19" s="103">
        <f t="shared" ref="D19:K19" si="1">SUM(D4:D18)</f>
        <v>14240</v>
      </c>
      <c r="E19" s="103">
        <f t="shared" si="1"/>
        <v>8098</v>
      </c>
      <c r="F19" s="104">
        <f t="shared" si="1"/>
        <v>10987</v>
      </c>
      <c r="G19" s="103">
        <f t="shared" si="1"/>
        <v>13439</v>
      </c>
      <c r="H19" s="105">
        <f t="shared" si="1"/>
        <v>13615</v>
      </c>
      <c r="I19" s="103">
        <f t="shared" si="1"/>
        <v>18133</v>
      </c>
      <c r="J19" s="103">
        <f t="shared" si="1"/>
        <v>19639</v>
      </c>
      <c r="K19" s="103">
        <f t="shared" si="1"/>
        <v>20381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</row>
    <row r="4" spans="1:27" s="31" customFormat="1" ht="12.75" customHeight="1" x14ac:dyDescent="0.2">
      <c r="A4" s="56"/>
      <c r="B4" s="111" t="s">
        <v>41</v>
      </c>
      <c r="C4" s="148">
        <f>SUM(C5:C7)</f>
        <v>11026</v>
      </c>
      <c r="D4" s="148">
        <f t="shared" ref="D4:K4" si="0">SUM(D5:D7)</f>
        <v>13471</v>
      </c>
      <c r="E4" s="148">
        <f t="shared" si="0"/>
        <v>7598</v>
      </c>
      <c r="F4" s="149">
        <f t="shared" si="0"/>
        <v>9273</v>
      </c>
      <c r="G4" s="148">
        <f t="shared" si="0"/>
        <v>11665</v>
      </c>
      <c r="H4" s="150">
        <f t="shared" si="0"/>
        <v>11841</v>
      </c>
      <c r="I4" s="148">
        <f t="shared" si="0"/>
        <v>16035</v>
      </c>
      <c r="J4" s="148">
        <f t="shared" si="0"/>
        <v>17437</v>
      </c>
      <c r="K4" s="148">
        <f t="shared" si="0"/>
        <v>18059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8445</v>
      </c>
      <c r="D5" s="153">
        <v>9019</v>
      </c>
      <c r="E5" s="153">
        <v>5541</v>
      </c>
      <c r="F5" s="152">
        <v>6415</v>
      </c>
      <c r="G5" s="153">
        <v>8922</v>
      </c>
      <c r="H5" s="154">
        <v>8725</v>
      </c>
      <c r="I5" s="153">
        <v>10488</v>
      </c>
      <c r="J5" s="153">
        <v>13013</v>
      </c>
      <c r="K5" s="154">
        <v>14661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2566</v>
      </c>
      <c r="D6" s="157">
        <v>4452</v>
      </c>
      <c r="E6" s="157">
        <v>2057</v>
      </c>
      <c r="F6" s="156">
        <v>2858</v>
      </c>
      <c r="G6" s="157">
        <v>2743</v>
      </c>
      <c r="H6" s="158">
        <v>3116</v>
      </c>
      <c r="I6" s="157">
        <v>5547</v>
      </c>
      <c r="J6" s="157">
        <v>4424</v>
      </c>
      <c r="K6" s="158">
        <v>3398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15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</v>
      </c>
      <c r="D8" s="148">
        <f t="shared" ref="D8:K8" si="1">SUM(D9:D15)</f>
        <v>370</v>
      </c>
      <c r="E8" s="148">
        <f t="shared" si="1"/>
        <v>500</v>
      </c>
      <c r="F8" s="149">
        <f t="shared" si="1"/>
        <v>1255</v>
      </c>
      <c r="G8" s="148">
        <f t="shared" si="1"/>
        <v>1315</v>
      </c>
      <c r="H8" s="150">
        <f t="shared" si="1"/>
        <v>1315</v>
      </c>
      <c r="I8" s="148">
        <f t="shared" si="1"/>
        <v>1616</v>
      </c>
      <c r="J8" s="148">
        <f t="shared" si="1"/>
        <v>1694</v>
      </c>
      <c r="K8" s="148">
        <f t="shared" si="1"/>
        <v>1786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500</v>
      </c>
      <c r="F11" s="156">
        <v>1055</v>
      </c>
      <c r="G11" s="157">
        <v>355</v>
      </c>
      <c r="H11" s="158">
        <v>355</v>
      </c>
      <c r="I11" s="157">
        <v>1108</v>
      </c>
      <c r="J11" s="157">
        <v>1159</v>
      </c>
      <c r="K11" s="158">
        <v>1222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15</v>
      </c>
      <c r="D15" s="160">
        <v>370</v>
      </c>
      <c r="E15" s="160">
        <v>0</v>
      </c>
      <c r="F15" s="159">
        <v>200</v>
      </c>
      <c r="G15" s="160">
        <v>960</v>
      </c>
      <c r="H15" s="161">
        <v>960</v>
      </c>
      <c r="I15" s="160">
        <v>508</v>
      </c>
      <c r="J15" s="160">
        <v>535</v>
      </c>
      <c r="K15" s="161">
        <v>564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186</v>
      </c>
      <c r="D16" s="148">
        <f t="shared" ref="D16:K16" si="2">SUM(D17:D23)</f>
        <v>399</v>
      </c>
      <c r="E16" s="148">
        <f t="shared" si="2"/>
        <v>0</v>
      </c>
      <c r="F16" s="149">
        <f t="shared" si="2"/>
        <v>459</v>
      </c>
      <c r="G16" s="148">
        <f t="shared" si="2"/>
        <v>459</v>
      </c>
      <c r="H16" s="150">
        <f t="shared" si="2"/>
        <v>459</v>
      </c>
      <c r="I16" s="148">
        <f t="shared" si="2"/>
        <v>482</v>
      </c>
      <c r="J16" s="148">
        <f t="shared" si="2"/>
        <v>508</v>
      </c>
      <c r="K16" s="148">
        <f t="shared" si="2"/>
        <v>536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186</v>
      </c>
      <c r="D18" s="157">
        <v>221</v>
      </c>
      <c r="E18" s="157">
        <v>0</v>
      </c>
      <c r="F18" s="156">
        <v>459</v>
      </c>
      <c r="G18" s="157">
        <v>459</v>
      </c>
      <c r="H18" s="158">
        <v>459</v>
      </c>
      <c r="I18" s="157">
        <v>482</v>
      </c>
      <c r="J18" s="157">
        <v>508</v>
      </c>
      <c r="K18" s="158">
        <v>536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178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11228</v>
      </c>
      <c r="D26" s="103">
        <f t="shared" ref="D26:K26" si="3">+D4+D8+D16+D24</f>
        <v>14240</v>
      </c>
      <c r="E26" s="103">
        <f t="shared" si="3"/>
        <v>8098</v>
      </c>
      <c r="F26" s="104">
        <f t="shared" si="3"/>
        <v>10987</v>
      </c>
      <c r="G26" s="103">
        <f t="shared" si="3"/>
        <v>13439</v>
      </c>
      <c r="H26" s="105">
        <f t="shared" si="3"/>
        <v>13615</v>
      </c>
      <c r="I26" s="103">
        <f t="shared" si="3"/>
        <v>18133</v>
      </c>
      <c r="J26" s="103">
        <f t="shared" si="3"/>
        <v>19639</v>
      </c>
      <c r="K26" s="103">
        <f t="shared" si="3"/>
        <v>20381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  <c r="Z3" s="164" t="s">
        <v>117</v>
      </c>
    </row>
    <row r="4" spans="1:27" s="18" customFormat="1" ht="12.75" customHeight="1" x14ac:dyDescent="0.2">
      <c r="A4" s="70"/>
      <c r="B4" s="171" t="s">
        <v>122</v>
      </c>
      <c r="C4" s="157">
        <v>82792</v>
      </c>
      <c r="D4" s="157">
        <v>36577</v>
      </c>
      <c r="E4" s="157">
        <v>51431</v>
      </c>
      <c r="F4" s="152">
        <v>65684</v>
      </c>
      <c r="G4" s="153">
        <v>52909</v>
      </c>
      <c r="H4" s="154">
        <v>53407</v>
      </c>
      <c r="I4" s="157">
        <v>46954</v>
      </c>
      <c r="J4" s="157">
        <v>49780</v>
      </c>
      <c r="K4" s="157">
        <v>62612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125</v>
      </c>
      <c r="C5" s="157">
        <v>204185</v>
      </c>
      <c r="D5" s="157">
        <v>157767</v>
      </c>
      <c r="E5" s="157">
        <v>286676</v>
      </c>
      <c r="F5" s="156">
        <v>223200</v>
      </c>
      <c r="G5" s="157">
        <v>287300</v>
      </c>
      <c r="H5" s="158">
        <v>182527</v>
      </c>
      <c r="I5" s="157">
        <v>152189</v>
      </c>
      <c r="J5" s="157">
        <v>75838</v>
      </c>
      <c r="K5" s="157">
        <v>81892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126</v>
      </c>
      <c r="C6" s="157">
        <v>829635</v>
      </c>
      <c r="D6" s="157">
        <v>695411</v>
      </c>
      <c r="E6" s="157">
        <v>297868</v>
      </c>
      <c r="F6" s="156">
        <v>620412</v>
      </c>
      <c r="G6" s="157">
        <v>900914</v>
      </c>
      <c r="H6" s="158">
        <v>733954</v>
      </c>
      <c r="I6" s="157">
        <v>742976</v>
      </c>
      <c r="J6" s="157">
        <v>867956</v>
      </c>
      <c r="K6" s="157">
        <v>888976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127</v>
      </c>
      <c r="C7" s="157">
        <v>0</v>
      </c>
      <c r="D7" s="157">
        <v>100089</v>
      </c>
      <c r="E7" s="157">
        <v>361486</v>
      </c>
      <c r="F7" s="156">
        <v>277324</v>
      </c>
      <c r="G7" s="157">
        <v>162222</v>
      </c>
      <c r="H7" s="158">
        <v>203455</v>
      </c>
      <c r="I7" s="157">
        <v>168591</v>
      </c>
      <c r="J7" s="157">
        <v>188000</v>
      </c>
      <c r="K7" s="157">
        <v>282000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128</v>
      </c>
      <c r="C8" s="157">
        <v>3865</v>
      </c>
      <c r="D8" s="157">
        <v>36013</v>
      </c>
      <c r="E8" s="157">
        <v>29579</v>
      </c>
      <c r="F8" s="156">
        <v>0</v>
      </c>
      <c r="G8" s="157">
        <v>500</v>
      </c>
      <c r="H8" s="158">
        <v>1000</v>
      </c>
      <c r="I8" s="157">
        <v>0</v>
      </c>
      <c r="J8" s="157">
        <v>0</v>
      </c>
      <c r="K8" s="157">
        <v>0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129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130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1120477</v>
      </c>
      <c r="D19" s="103">
        <f t="shared" ref="D19:K19" si="1">SUM(D4:D18)</f>
        <v>1025857</v>
      </c>
      <c r="E19" s="103">
        <f t="shared" si="1"/>
        <v>1027040</v>
      </c>
      <c r="F19" s="104">
        <f t="shared" si="1"/>
        <v>1186620</v>
      </c>
      <c r="G19" s="103">
        <f t="shared" si="1"/>
        <v>1403845</v>
      </c>
      <c r="H19" s="105">
        <f t="shared" si="1"/>
        <v>1174343</v>
      </c>
      <c r="I19" s="103">
        <f t="shared" si="1"/>
        <v>1110710</v>
      </c>
      <c r="J19" s="103">
        <f t="shared" si="1"/>
        <v>1181574</v>
      </c>
      <c r="K19" s="103">
        <f t="shared" si="1"/>
        <v>1315480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133</v>
      </c>
      <c r="D3" s="22" t="s">
        <v>134</v>
      </c>
      <c r="E3" s="22" t="s">
        <v>135</v>
      </c>
      <c r="F3" s="173" t="s">
        <v>136</v>
      </c>
      <c r="G3" s="174"/>
      <c r="H3" s="175"/>
      <c r="I3" s="22" t="s">
        <v>137</v>
      </c>
      <c r="J3" s="22" t="s">
        <v>138</v>
      </c>
      <c r="K3" s="22" t="s">
        <v>139</v>
      </c>
    </row>
    <row r="4" spans="1:27" s="31" customFormat="1" ht="12.75" customHeight="1" x14ac:dyDescent="0.2">
      <c r="A4" s="56"/>
      <c r="B4" s="111" t="s">
        <v>41</v>
      </c>
      <c r="C4" s="148">
        <f>SUM(C5:C7)</f>
        <v>80572</v>
      </c>
      <c r="D4" s="148">
        <f t="shared" ref="D4:K4" si="0">SUM(D5:D7)</f>
        <v>35139</v>
      </c>
      <c r="E4" s="148">
        <f t="shared" si="0"/>
        <v>50869</v>
      </c>
      <c r="F4" s="149">
        <f t="shared" si="0"/>
        <v>64791</v>
      </c>
      <c r="G4" s="148">
        <f t="shared" si="0"/>
        <v>52316</v>
      </c>
      <c r="H4" s="150">
        <f t="shared" si="0"/>
        <v>52814</v>
      </c>
      <c r="I4" s="148">
        <f t="shared" si="0"/>
        <v>44766</v>
      </c>
      <c r="J4" s="148">
        <f t="shared" si="0"/>
        <v>48265</v>
      </c>
      <c r="K4" s="148">
        <f t="shared" si="0"/>
        <v>61014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18300</v>
      </c>
      <c r="D5" s="153">
        <v>20605</v>
      </c>
      <c r="E5" s="153">
        <v>42858</v>
      </c>
      <c r="F5" s="152">
        <v>50268</v>
      </c>
      <c r="G5" s="153">
        <v>41853</v>
      </c>
      <c r="H5" s="154">
        <v>42351</v>
      </c>
      <c r="I5" s="153">
        <v>39103</v>
      </c>
      <c r="J5" s="153">
        <v>40185</v>
      </c>
      <c r="K5" s="154">
        <v>50106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62245</v>
      </c>
      <c r="D6" s="157">
        <v>14534</v>
      </c>
      <c r="E6" s="157">
        <v>7928</v>
      </c>
      <c r="F6" s="156">
        <v>14523</v>
      </c>
      <c r="G6" s="157">
        <v>10463</v>
      </c>
      <c r="H6" s="158">
        <v>10463</v>
      </c>
      <c r="I6" s="157">
        <v>5663</v>
      </c>
      <c r="J6" s="157">
        <v>8080</v>
      </c>
      <c r="K6" s="158">
        <v>10908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27</v>
      </c>
      <c r="D7" s="160">
        <v>0</v>
      </c>
      <c r="E7" s="160">
        <v>83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1038883</v>
      </c>
      <c r="D8" s="148">
        <f t="shared" ref="D8:K8" si="1">SUM(D9:D15)</f>
        <v>987269</v>
      </c>
      <c r="E8" s="148">
        <f t="shared" si="1"/>
        <v>975887</v>
      </c>
      <c r="F8" s="149">
        <f t="shared" si="1"/>
        <v>1120936</v>
      </c>
      <c r="G8" s="148">
        <f t="shared" si="1"/>
        <v>1350936</v>
      </c>
      <c r="H8" s="150">
        <f t="shared" si="1"/>
        <v>1120936</v>
      </c>
      <c r="I8" s="148">
        <f t="shared" si="1"/>
        <v>1065006</v>
      </c>
      <c r="J8" s="148">
        <f t="shared" si="1"/>
        <v>1132321</v>
      </c>
      <c r="K8" s="148">
        <f t="shared" si="1"/>
        <v>1253423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1198</v>
      </c>
      <c r="D11" s="157">
        <v>1300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1037685</v>
      </c>
      <c r="D15" s="160">
        <v>985969</v>
      </c>
      <c r="E15" s="160">
        <v>975887</v>
      </c>
      <c r="F15" s="159">
        <v>1120936</v>
      </c>
      <c r="G15" s="160">
        <v>1350936</v>
      </c>
      <c r="H15" s="161">
        <v>1120936</v>
      </c>
      <c r="I15" s="160">
        <v>1065006</v>
      </c>
      <c r="J15" s="160">
        <v>1132321</v>
      </c>
      <c r="K15" s="161">
        <v>1253423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1021</v>
      </c>
      <c r="D16" s="148">
        <f t="shared" ref="D16:K16" si="2">SUM(D17:D23)</f>
        <v>138</v>
      </c>
      <c r="E16" s="148">
        <f t="shared" si="2"/>
        <v>284</v>
      </c>
      <c r="F16" s="149">
        <f t="shared" si="2"/>
        <v>893</v>
      </c>
      <c r="G16" s="148">
        <f t="shared" si="2"/>
        <v>593</v>
      </c>
      <c r="H16" s="150">
        <f t="shared" si="2"/>
        <v>593</v>
      </c>
      <c r="I16" s="148">
        <f t="shared" si="2"/>
        <v>938</v>
      </c>
      <c r="J16" s="148">
        <f t="shared" si="2"/>
        <v>988</v>
      </c>
      <c r="K16" s="148">
        <f t="shared" si="2"/>
        <v>1043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533</v>
      </c>
      <c r="D18" s="157">
        <v>138</v>
      </c>
      <c r="E18" s="157">
        <v>284</v>
      </c>
      <c r="F18" s="156">
        <v>893</v>
      </c>
      <c r="G18" s="157">
        <v>593</v>
      </c>
      <c r="H18" s="158">
        <v>593</v>
      </c>
      <c r="I18" s="157">
        <v>938</v>
      </c>
      <c r="J18" s="157">
        <v>988</v>
      </c>
      <c r="K18" s="158">
        <v>1043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488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</v>
      </c>
      <c r="D24" s="148">
        <v>3311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1120477</v>
      </c>
      <c r="D26" s="103">
        <f t="shared" ref="D26:K26" si="3">+D4+D8+D16+D24</f>
        <v>1025857</v>
      </c>
      <c r="E26" s="103">
        <f t="shared" si="3"/>
        <v>1027040</v>
      </c>
      <c r="F26" s="104">
        <f t="shared" si="3"/>
        <v>1186620</v>
      </c>
      <c r="G26" s="103">
        <f t="shared" si="3"/>
        <v>1403845</v>
      </c>
      <c r="H26" s="105">
        <f t="shared" si="3"/>
        <v>1174343</v>
      </c>
      <c r="I26" s="103">
        <f t="shared" si="3"/>
        <v>1110710</v>
      </c>
      <c r="J26" s="103">
        <f t="shared" si="3"/>
        <v>1181574</v>
      </c>
      <c r="K26" s="103">
        <f t="shared" si="3"/>
        <v>1315480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2014-05-29T08:46:07Z</dcterms:created>
  <dcterms:modified xsi:type="dcterms:W3CDTF">2014-05-30T07:59:23Z</dcterms:modified>
</cp:coreProperties>
</file>