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/>
  </bookViews>
  <sheets>
    <sheet name="C.2" sheetId="9" r:id="rId1"/>
    <sheet name="C.3" sheetId="10" r:id="rId2"/>
    <sheet name="C.4" sheetId="11" r:id="rId3"/>
    <sheet name="C.3.1" sheetId="12" r:id="rId4"/>
    <sheet name="C.4.1" sheetId="13" r:id="rId5"/>
    <sheet name="C.3.2" sheetId="14" r:id="rId6"/>
    <sheet name="C.4.2" sheetId="15" r:id="rId7"/>
    <sheet name="C.3.3" sheetId="16" r:id="rId8"/>
    <sheet name="C.4.3" sheetId="17" r:id="rId9"/>
    <sheet name="C.3.4" sheetId="18" r:id="rId10"/>
    <sheet name="C.4.4" sheetId="19" r:id="rId11"/>
    <sheet name="B.1" sheetId="1" r:id="rId12"/>
    <sheet name="B.2" sheetId="2" r:id="rId13"/>
    <sheet name="B.2.1" sheetId="3" r:id="rId14"/>
    <sheet name="B.2.2" sheetId="4" r:id="rId15"/>
    <sheet name="B.2.3" sheetId="5" r:id="rId16"/>
    <sheet name="B.2.4" sheetId="6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</definedNames>
  <calcPr calcId="145621"/>
</workbook>
</file>

<file path=xl/calcChain.xml><?xml version="1.0" encoding="utf-8"?>
<calcChain xmlns="http://schemas.openxmlformats.org/spreadsheetml/2006/main">
  <c r="H16" i="19" l="1"/>
  <c r="D16" i="19"/>
  <c r="I16" i="19"/>
  <c r="E16" i="19"/>
  <c r="K16" i="19"/>
  <c r="J16" i="19"/>
  <c r="G16" i="19"/>
  <c r="F16" i="19"/>
  <c r="C16" i="19"/>
  <c r="J8" i="19"/>
  <c r="H8" i="19"/>
  <c r="F8" i="19"/>
  <c r="D8" i="19"/>
  <c r="K8" i="19"/>
  <c r="I8" i="19"/>
  <c r="G8" i="19"/>
  <c r="E8" i="19"/>
  <c r="C8" i="19"/>
  <c r="K4" i="19"/>
  <c r="K26" i="19" s="1"/>
  <c r="G4" i="19"/>
  <c r="G26" i="19" s="1"/>
  <c r="C4" i="19"/>
  <c r="C26" i="19" s="1"/>
  <c r="J4" i="19"/>
  <c r="J26" i="19" s="1"/>
  <c r="H4" i="19"/>
  <c r="F4" i="19"/>
  <c r="F26" i="19" s="1"/>
  <c r="D4" i="19"/>
  <c r="I4" i="19"/>
  <c r="I26" i="19" s="1"/>
  <c r="E4" i="19"/>
  <c r="Z20" i="18"/>
  <c r="Z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K19" i="18"/>
  <c r="J19" i="18"/>
  <c r="I19" i="18"/>
  <c r="H19" i="18"/>
  <c r="G19" i="18"/>
  <c r="F19" i="18"/>
  <c r="E19" i="18"/>
  <c r="D19" i="18"/>
  <c r="C19" i="18"/>
  <c r="Z4" i="18"/>
  <c r="K16" i="17"/>
  <c r="H16" i="17"/>
  <c r="G16" i="17"/>
  <c r="D16" i="17"/>
  <c r="C16" i="17"/>
  <c r="J16" i="17"/>
  <c r="I16" i="17"/>
  <c r="F16" i="17"/>
  <c r="E16" i="17"/>
  <c r="H8" i="17"/>
  <c r="D8" i="17"/>
  <c r="K8" i="17"/>
  <c r="J8" i="17"/>
  <c r="I8" i="17"/>
  <c r="G8" i="17"/>
  <c r="F8" i="17"/>
  <c r="E8" i="17"/>
  <c r="C8" i="17"/>
  <c r="J4" i="17"/>
  <c r="J26" i="17" s="1"/>
  <c r="F4" i="17"/>
  <c r="F26" i="17" s="1"/>
  <c r="K4" i="17"/>
  <c r="G4" i="17"/>
  <c r="C4" i="17"/>
  <c r="H4" i="17"/>
  <c r="D4" i="17"/>
  <c r="I4" i="17"/>
  <c r="I26" i="17" s="1"/>
  <c r="E4" i="17"/>
  <c r="E26" i="17" s="1"/>
  <c r="Z20" i="16"/>
  <c r="Z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K19" i="16"/>
  <c r="J19" i="16"/>
  <c r="I19" i="16"/>
  <c r="H19" i="16"/>
  <c r="G19" i="16"/>
  <c r="F19" i="16"/>
  <c r="E19" i="16"/>
  <c r="D19" i="16"/>
  <c r="C19" i="16"/>
  <c r="Z4" i="16"/>
  <c r="J16" i="15"/>
  <c r="F16" i="15"/>
  <c r="K16" i="15"/>
  <c r="G16" i="15"/>
  <c r="C16" i="15"/>
  <c r="I16" i="15"/>
  <c r="H16" i="15"/>
  <c r="E16" i="15"/>
  <c r="D16" i="15"/>
  <c r="K8" i="15"/>
  <c r="G8" i="15"/>
  <c r="C8" i="15"/>
  <c r="H8" i="15"/>
  <c r="D8" i="15"/>
  <c r="J8" i="15"/>
  <c r="I8" i="15"/>
  <c r="F8" i="15"/>
  <c r="E8" i="15"/>
  <c r="J4" i="15"/>
  <c r="F4" i="15"/>
  <c r="K4" i="15"/>
  <c r="G4" i="15"/>
  <c r="C4" i="15"/>
  <c r="H4" i="15"/>
  <c r="D4" i="15"/>
  <c r="I4" i="15"/>
  <c r="I26" i="15" s="1"/>
  <c r="E4" i="15"/>
  <c r="E26" i="15" s="1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K19" i="14"/>
  <c r="J19" i="14"/>
  <c r="I19" i="14"/>
  <c r="H19" i="14"/>
  <c r="G19" i="14"/>
  <c r="F19" i="14"/>
  <c r="E19" i="14"/>
  <c r="D19" i="14"/>
  <c r="C19" i="14"/>
  <c r="Z4" i="14"/>
  <c r="J16" i="13"/>
  <c r="F16" i="13"/>
  <c r="K16" i="13"/>
  <c r="H16" i="13"/>
  <c r="G16" i="13"/>
  <c r="D16" i="13"/>
  <c r="C16" i="13"/>
  <c r="I16" i="13"/>
  <c r="E16" i="13"/>
  <c r="K8" i="13"/>
  <c r="G8" i="13"/>
  <c r="C8" i="13"/>
  <c r="H8" i="13"/>
  <c r="D8" i="13"/>
  <c r="J8" i="13"/>
  <c r="I8" i="13"/>
  <c r="F8" i="13"/>
  <c r="E8" i="13"/>
  <c r="J4" i="13"/>
  <c r="J26" i="13" s="1"/>
  <c r="F4" i="13"/>
  <c r="F26" i="13" s="1"/>
  <c r="K4" i="13"/>
  <c r="K26" i="13" s="1"/>
  <c r="G4" i="13"/>
  <c r="G26" i="13" s="1"/>
  <c r="C4" i="13"/>
  <c r="C26" i="13" s="1"/>
  <c r="H4" i="13"/>
  <c r="D4" i="13"/>
  <c r="I4" i="13"/>
  <c r="I26" i="13" s="1"/>
  <c r="E4" i="13"/>
  <c r="E26" i="13" s="1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K19" i="12"/>
  <c r="J19" i="12"/>
  <c r="I19" i="12"/>
  <c r="H19" i="12"/>
  <c r="G19" i="12"/>
  <c r="F19" i="12"/>
  <c r="E19" i="12"/>
  <c r="D19" i="12"/>
  <c r="C19" i="12"/>
  <c r="I16" i="11"/>
  <c r="E16" i="11"/>
  <c r="K16" i="11"/>
  <c r="J16" i="11"/>
  <c r="G16" i="11"/>
  <c r="F16" i="11"/>
  <c r="C16" i="11"/>
  <c r="H16" i="11"/>
  <c r="D16" i="11"/>
  <c r="J8" i="11"/>
  <c r="F8" i="11"/>
  <c r="K8" i="11"/>
  <c r="H8" i="11"/>
  <c r="G8" i="11"/>
  <c r="D8" i="11"/>
  <c r="C8" i="11"/>
  <c r="I8" i="11"/>
  <c r="E8" i="11"/>
  <c r="J4" i="11"/>
  <c r="F4" i="11"/>
  <c r="K4" i="11"/>
  <c r="K26" i="11" s="1"/>
  <c r="H4" i="11"/>
  <c r="G4" i="11"/>
  <c r="G26" i="11" s="1"/>
  <c r="D4" i="11"/>
  <c r="C4" i="11"/>
  <c r="C26" i="11" s="1"/>
  <c r="I4" i="11"/>
  <c r="I26" i="11" s="1"/>
  <c r="E4" i="11"/>
  <c r="E26" i="11" s="1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K19" i="10"/>
  <c r="J19" i="10"/>
  <c r="I19" i="10"/>
  <c r="H19" i="10"/>
  <c r="G19" i="10"/>
  <c r="F19" i="10"/>
  <c r="E19" i="10"/>
  <c r="D19" i="10"/>
  <c r="C19" i="10"/>
  <c r="Z4" i="10"/>
  <c r="K15" i="9"/>
  <c r="J15" i="9"/>
  <c r="I15" i="9"/>
  <c r="H15" i="9"/>
  <c r="G15" i="9"/>
  <c r="F15" i="9"/>
  <c r="E15" i="9"/>
  <c r="D15" i="9"/>
  <c r="C15" i="9"/>
  <c r="K4" i="9"/>
  <c r="I4" i="9"/>
  <c r="G4" i="9"/>
  <c r="E4" i="9"/>
  <c r="C4" i="9"/>
  <c r="M81" i="6"/>
  <c r="L81" i="6"/>
  <c r="K81" i="6"/>
  <c r="J81" i="6"/>
  <c r="I81" i="6"/>
  <c r="H81" i="6"/>
  <c r="G81" i="6"/>
  <c r="F81" i="6"/>
  <c r="E81" i="6"/>
  <c r="M78" i="6"/>
  <c r="L78" i="6"/>
  <c r="K78" i="6"/>
  <c r="J78" i="6"/>
  <c r="I78" i="6"/>
  <c r="H78" i="6"/>
  <c r="G78" i="6"/>
  <c r="F78" i="6"/>
  <c r="E78" i="6"/>
  <c r="M77" i="6"/>
  <c r="L77" i="6"/>
  <c r="K77" i="6"/>
  <c r="J77" i="6"/>
  <c r="I77" i="6"/>
  <c r="H77" i="6"/>
  <c r="G77" i="6"/>
  <c r="F77" i="6"/>
  <c r="E77" i="6"/>
  <c r="M73" i="6"/>
  <c r="L73" i="6"/>
  <c r="K73" i="6"/>
  <c r="J73" i="6"/>
  <c r="I73" i="6"/>
  <c r="H73" i="6"/>
  <c r="G73" i="6"/>
  <c r="F73" i="6"/>
  <c r="E73" i="6"/>
  <c r="M68" i="6"/>
  <c r="L68" i="6"/>
  <c r="K68" i="6"/>
  <c r="J68" i="6"/>
  <c r="I68" i="6"/>
  <c r="H68" i="6"/>
  <c r="G68" i="6"/>
  <c r="F68" i="6"/>
  <c r="E68" i="6"/>
  <c r="M65" i="6"/>
  <c r="L65" i="6"/>
  <c r="K65" i="6"/>
  <c r="J65" i="6"/>
  <c r="I65" i="6"/>
  <c r="H65" i="6"/>
  <c r="G65" i="6"/>
  <c r="F65" i="6"/>
  <c r="E65" i="6"/>
  <c r="M64" i="6"/>
  <c r="L64" i="6"/>
  <c r="K64" i="6"/>
  <c r="J64" i="6"/>
  <c r="I64" i="6"/>
  <c r="H64" i="6"/>
  <c r="G64" i="6"/>
  <c r="F64" i="6"/>
  <c r="E64" i="6"/>
  <c r="M59" i="6"/>
  <c r="L59" i="6"/>
  <c r="K59" i="6"/>
  <c r="J59" i="6"/>
  <c r="I59" i="6"/>
  <c r="H59" i="6"/>
  <c r="G59" i="6"/>
  <c r="F59" i="6"/>
  <c r="E59" i="6"/>
  <c r="M56" i="6"/>
  <c r="L56" i="6"/>
  <c r="K56" i="6"/>
  <c r="J56" i="6"/>
  <c r="I56" i="6"/>
  <c r="H56" i="6"/>
  <c r="G56" i="6"/>
  <c r="F56" i="6"/>
  <c r="E56" i="6"/>
  <c r="M53" i="6"/>
  <c r="L53" i="6"/>
  <c r="K53" i="6"/>
  <c r="J53" i="6"/>
  <c r="I53" i="6"/>
  <c r="H53" i="6"/>
  <c r="G53" i="6"/>
  <c r="F53" i="6"/>
  <c r="E53" i="6"/>
  <c r="M52" i="6"/>
  <c r="L52" i="6"/>
  <c r="K52" i="6"/>
  <c r="J52" i="6"/>
  <c r="I52" i="6"/>
  <c r="H52" i="6"/>
  <c r="G52" i="6"/>
  <c r="F52" i="6"/>
  <c r="E52" i="6"/>
  <c r="M51" i="6"/>
  <c r="L51" i="6"/>
  <c r="K51" i="6"/>
  <c r="J51" i="6"/>
  <c r="I51" i="6"/>
  <c r="H51" i="6"/>
  <c r="G51" i="6"/>
  <c r="F51" i="6"/>
  <c r="E51" i="6"/>
  <c r="M47" i="6"/>
  <c r="L47" i="6"/>
  <c r="K47" i="6"/>
  <c r="J47" i="6"/>
  <c r="I47" i="6"/>
  <c r="H47" i="6"/>
  <c r="G47" i="6"/>
  <c r="F47" i="6"/>
  <c r="E47" i="6"/>
  <c r="M8" i="6"/>
  <c r="J8" i="6"/>
  <c r="F8" i="6"/>
  <c r="L8" i="6"/>
  <c r="K8" i="6"/>
  <c r="I8" i="6"/>
  <c r="H8" i="6"/>
  <c r="G8" i="6"/>
  <c r="E8" i="6"/>
  <c r="L5" i="6"/>
  <c r="L4" i="6" s="1"/>
  <c r="L92" i="6" s="1"/>
  <c r="H5" i="6"/>
  <c r="H4" i="6" s="1"/>
  <c r="H92" i="6" s="1"/>
  <c r="M5" i="6"/>
  <c r="M4" i="6" s="1"/>
  <c r="M92" i="6" s="1"/>
  <c r="I5" i="6"/>
  <c r="I4" i="6" s="1"/>
  <c r="I92" i="6" s="1"/>
  <c r="E5" i="6"/>
  <c r="E4" i="6" s="1"/>
  <c r="E92" i="6" s="1"/>
  <c r="K5" i="6"/>
  <c r="J5" i="6"/>
  <c r="J4" i="6" s="1"/>
  <c r="J92" i="6" s="1"/>
  <c r="G5" i="6"/>
  <c r="F5" i="6"/>
  <c r="F4" i="6" s="1"/>
  <c r="F92" i="6" s="1"/>
  <c r="K4" i="6"/>
  <c r="K92" i="6" s="1"/>
  <c r="G4" i="6"/>
  <c r="G92" i="6" s="1"/>
  <c r="K81" i="5"/>
  <c r="G81" i="5"/>
  <c r="L81" i="5"/>
  <c r="J81" i="5"/>
  <c r="H81" i="5"/>
  <c r="F81" i="5"/>
  <c r="M81" i="5"/>
  <c r="I81" i="5"/>
  <c r="E81" i="5"/>
  <c r="J78" i="5"/>
  <c r="J77" i="5" s="1"/>
  <c r="F78" i="5"/>
  <c r="F77" i="5" s="1"/>
  <c r="M78" i="5"/>
  <c r="M77" i="5" s="1"/>
  <c r="K78" i="5"/>
  <c r="K77" i="5" s="1"/>
  <c r="I78" i="5"/>
  <c r="I77" i="5" s="1"/>
  <c r="G78" i="5"/>
  <c r="G77" i="5" s="1"/>
  <c r="E78" i="5"/>
  <c r="E77" i="5" s="1"/>
  <c r="L78" i="5"/>
  <c r="L77" i="5" s="1"/>
  <c r="H78" i="5"/>
  <c r="H77" i="5" s="1"/>
  <c r="J73" i="5"/>
  <c r="F73" i="5"/>
  <c r="M73" i="5"/>
  <c r="K73" i="5"/>
  <c r="I73" i="5"/>
  <c r="G73" i="5"/>
  <c r="E73" i="5"/>
  <c r="L73" i="5"/>
  <c r="H73" i="5"/>
  <c r="J68" i="5"/>
  <c r="F68" i="5"/>
  <c r="K68" i="5"/>
  <c r="G68" i="5"/>
  <c r="M68" i="5"/>
  <c r="L68" i="5"/>
  <c r="I68" i="5"/>
  <c r="H68" i="5"/>
  <c r="E68" i="5"/>
  <c r="M65" i="5"/>
  <c r="M64" i="5" s="1"/>
  <c r="I65" i="5"/>
  <c r="I64" i="5" s="1"/>
  <c r="E65" i="5"/>
  <c r="E64" i="5" s="1"/>
  <c r="J65" i="5"/>
  <c r="J64" i="5" s="1"/>
  <c r="F65" i="5"/>
  <c r="F64" i="5" s="1"/>
  <c r="L65" i="5"/>
  <c r="K65" i="5"/>
  <c r="H65" i="5"/>
  <c r="G65" i="5"/>
  <c r="L64" i="5"/>
  <c r="H64" i="5"/>
  <c r="K59" i="5"/>
  <c r="G59" i="5"/>
  <c r="L59" i="5"/>
  <c r="H59" i="5"/>
  <c r="M59" i="5"/>
  <c r="J59" i="5"/>
  <c r="I59" i="5"/>
  <c r="F59" i="5"/>
  <c r="E59" i="5"/>
  <c r="J56" i="5"/>
  <c r="F56" i="5"/>
  <c r="K56" i="5"/>
  <c r="G56" i="5"/>
  <c r="M56" i="5"/>
  <c r="L56" i="5"/>
  <c r="I56" i="5"/>
  <c r="H56" i="5"/>
  <c r="E56" i="5"/>
  <c r="M53" i="5"/>
  <c r="M52" i="5" s="1"/>
  <c r="M51" i="5" s="1"/>
  <c r="I53" i="5"/>
  <c r="I52" i="5" s="1"/>
  <c r="I51" i="5" s="1"/>
  <c r="E53" i="5"/>
  <c r="E52" i="5" s="1"/>
  <c r="E51" i="5" s="1"/>
  <c r="J53" i="5"/>
  <c r="J52" i="5" s="1"/>
  <c r="J51" i="5" s="1"/>
  <c r="F53" i="5"/>
  <c r="F52" i="5" s="1"/>
  <c r="F51" i="5" s="1"/>
  <c r="L53" i="5"/>
  <c r="K53" i="5"/>
  <c r="H53" i="5"/>
  <c r="G53" i="5"/>
  <c r="L52" i="5"/>
  <c r="L51" i="5" s="1"/>
  <c r="H52" i="5"/>
  <c r="J47" i="5"/>
  <c r="F47" i="5"/>
  <c r="K47" i="5"/>
  <c r="G47" i="5"/>
  <c r="G4" i="5" s="1"/>
  <c r="M47" i="5"/>
  <c r="L47" i="5"/>
  <c r="I47" i="5"/>
  <c r="H47" i="5"/>
  <c r="E47" i="5"/>
  <c r="J8" i="5"/>
  <c r="F8" i="5"/>
  <c r="M8" i="5"/>
  <c r="L8" i="5"/>
  <c r="K8" i="5"/>
  <c r="I8" i="5"/>
  <c r="H8" i="5"/>
  <c r="G8" i="5"/>
  <c r="E8" i="5"/>
  <c r="L5" i="5"/>
  <c r="L4" i="5" s="1"/>
  <c r="L92" i="5" s="1"/>
  <c r="H5" i="5"/>
  <c r="H4" i="5" s="1"/>
  <c r="M5" i="5"/>
  <c r="M4" i="5" s="1"/>
  <c r="M92" i="5" s="1"/>
  <c r="K5" i="5"/>
  <c r="K4" i="5" s="1"/>
  <c r="I5" i="5"/>
  <c r="I4" i="5" s="1"/>
  <c r="I92" i="5" s="1"/>
  <c r="E5" i="5"/>
  <c r="E4" i="5" s="1"/>
  <c r="E92" i="5" s="1"/>
  <c r="J5" i="5"/>
  <c r="G5" i="5"/>
  <c r="F5" i="5"/>
  <c r="K81" i="4"/>
  <c r="G81" i="4"/>
  <c r="L81" i="4"/>
  <c r="J81" i="4"/>
  <c r="H81" i="4"/>
  <c r="F81" i="4"/>
  <c r="M81" i="4"/>
  <c r="I81" i="4"/>
  <c r="E81" i="4"/>
  <c r="J78" i="4"/>
  <c r="J77" i="4" s="1"/>
  <c r="F78" i="4"/>
  <c r="F77" i="4" s="1"/>
  <c r="M78" i="4"/>
  <c r="M77" i="4" s="1"/>
  <c r="K78" i="4"/>
  <c r="K77" i="4" s="1"/>
  <c r="I78" i="4"/>
  <c r="I77" i="4" s="1"/>
  <c r="G78" i="4"/>
  <c r="G77" i="4" s="1"/>
  <c r="E78" i="4"/>
  <c r="E77" i="4" s="1"/>
  <c r="L78" i="4"/>
  <c r="H78" i="4"/>
  <c r="H77" i="4" s="1"/>
  <c r="J73" i="4"/>
  <c r="F73" i="4"/>
  <c r="M73" i="4"/>
  <c r="K73" i="4"/>
  <c r="I73" i="4"/>
  <c r="G73" i="4"/>
  <c r="E73" i="4"/>
  <c r="L73" i="4"/>
  <c r="H73" i="4"/>
  <c r="J68" i="4"/>
  <c r="F68" i="4"/>
  <c r="K68" i="4"/>
  <c r="K64" i="4" s="1"/>
  <c r="G68" i="4"/>
  <c r="G64" i="4" s="1"/>
  <c r="M68" i="4"/>
  <c r="L68" i="4"/>
  <c r="I68" i="4"/>
  <c r="H68" i="4"/>
  <c r="E68" i="4"/>
  <c r="J65" i="4"/>
  <c r="J64" i="4" s="1"/>
  <c r="F65" i="4"/>
  <c r="F64" i="4" s="1"/>
  <c r="M65" i="4"/>
  <c r="L65" i="4"/>
  <c r="K65" i="4"/>
  <c r="I65" i="4"/>
  <c r="H65" i="4"/>
  <c r="G65" i="4"/>
  <c r="E65" i="4"/>
  <c r="M64" i="4"/>
  <c r="L64" i="4"/>
  <c r="I64" i="4"/>
  <c r="H64" i="4"/>
  <c r="E64" i="4"/>
  <c r="M59" i="4"/>
  <c r="L59" i="4"/>
  <c r="K59" i="4"/>
  <c r="J59" i="4"/>
  <c r="I59" i="4"/>
  <c r="H59" i="4"/>
  <c r="G59" i="4"/>
  <c r="F59" i="4"/>
  <c r="E59" i="4"/>
  <c r="L56" i="4"/>
  <c r="H56" i="4"/>
  <c r="M56" i="4"/>
  <c r="K56" i="4"/>
  <c r="J56" i="4"/>
  <c r="I56" i="4"/>
  <c r="G56" i="4"/>
  <c r="F56" i="4"/>
  <c r="E56" i="4"/>
  <c r="M53" i="4"/>
  <c r="L53" i="4"/>
  <c r="L52" i="4" s="1"/>
  <c r="L51" i="4" s="1"/>
  <c r="K53" i="4"/>
  <c r="J53" i="4"/>
  <c r="I53" i="4"/>
  <c r="H53" i="4"/>
  <c r="H52" i="4" s="1"/>
  <c r="H51" i="4" s="1"/>
  <c r="G53" i="4"/>
  <c r="F53" i="4"/>
  <c r="E53" i="4"/>
  <c r="M52" i="4"/>
  <c r="M51" i="4" s="1"/>
  <c r="K52" i="4"/>
  <c r="J52" i="4"/>
  <c r="I52" i="4"/>
  <c r="G52" i="4"/>
  <c r="F52" i="4"/>
  <c r="E52" i="4"/>
  <c r="E51" i="4" s="1"/>
  <c r="L47" i="4"/>
  <c r="H47" i="4"/>
  <c r="M47" i="4"/>
  <c r="K47" i="4"/>
  <c r="J47" i="4"/>
  <c r="I47" i="4"/>
  <c r="G47" i="4"/>
  <c r="F47" i="4"/>
  <c r="E47" i="4"/>
  <c r="M8" i="4"/>
  <c r="J8" i="4"/>
  <c r="I8" i="4"/>
  <c r="F8" i="4"/>
  <c r="E8" i="4"/>
  <c r="L8" i="4"/>
  <c r="K8" i="4"/>
  <c r="H8" i="4"/>
  <c r="G8" i="4"/>
  <c r="L5" i="4"/>
  <c r="L4" i="4" s="1"/>
  <c r="H5" i="4"/>
  <c r="H4" i="4" s="1"/>
  <c r="H92" i="4" s="1"/>
  <c r="M5" i="4"/>
  <c r="M4" i="4" s="1"/>
  <c r="M92" i="4" s="1"/>
  <c r="I5" i="4"/>
  <c r="I4" i="4" s="1"/>
  <c r="E5" i="4"/>
  <c r="E4" i="4" s="1"/>
  <c r="E92" i="4" s="1"/>
  <c r="K5" i="4"/>
  <c r="J5" i="4"/>
  <c r="J4" i="4" s="1"/>
  <c r="G5" i="4"/>
  <c r="F5" i="4"/>
  <c r="F4" i="4" s="1"/>
  <c r="K4" i="4"/>
  <c r="G4" i="4"/>
  <c r="K81" i="3"/>
  <c r="G81" i="3"/>
  <c r="L81" i="3"/>
  <c r="H81" i="3"/>
  <c r="M81" i="3"/>
  <c r="J81" i="3"/>
  <c r="I81" i="3"/>
  <c r="F81" i="3"/>
  <c r="E81" i="3"/>
  <c r="J78" i="3"/>
  <c r="J77" i="3" s="1"/>
  <c r="F78" i="3"/>
  <c r="F77" i="3" s="1"/>
  <c r="K78" i="3"/>
  <c r="K77" i="3" s="1"/>
  <c r="I78" i="3"/>
  <c r="I77" i="3" s="1"/>
  <c r="G78" i="3"/>
  <c r="G77" i="3" s="1"/>
  <c r="E78" i="3"/>
  <c r="E77" i="3" s="1"/>
  <c r="M78" i="3"/>
  <c r="L78" i="3"/>
  <c r="L77" i="3" s="1"/>
  <c r="H78" i="3"/>
  <c r="H77" i="3" s="1"/>
  <c r="M77" i="3"/>
  <c r="J73" i="3"/>
  <c r="F73" i="3"/>
  <c r="K73" i="3"/>
  <c r="G73" i="3"/>
  <c r="M73" i="3"/>
  <c r="L73" i="3"/>
  <c r="I73" i="3"/>
  <c r="H73" i="3"/>
  <c r="E73" i="3"/>
  <c r="J68" i="3"/>
  <c r="F68" i="3"/>
  <c r="K68" i="3"/>
  <c r="G68" i="3"/>
  <c r="M68" i="3"/>
  <c r="L68" i="3"/>
  <c r="I68" i="3"/>
  <c r="H68" i="3"/>
  <c r="E68" i="3"/>
  <c r="M65" i="3"/>
  <c r="M64" i="3" s="1"/>
  <c r="M51" i="3" s="1"/>
  <c r="I65" i="3"/>
  <c r="I64" i="3" s="1"/>
  <c r="I51" i="3" s="1"/>
  <c r="E65" i="3"/>
  <c r="E64" i="3" s="1"/>
  <c r="E51" i="3" s="1"/>
  <c r="J65" i="3"/>
  <c r="J64" i="3" s="1"/>
  <c r="J51" i="3" s="1"/>
  <c r="F65" i="3"/>
  <c r="F64" i="3" s="1"/>
  <c r="F51" i="3" s="1"/>
  <c r="L65" i="3"/>
  <c r="K65" i="3"/>
  <c r="K64" i="3" s="1"/>
  <c r="K51" i="3" s="1"/>
  <c r="H65" i="3"/>
  <c r="G65" i="3"/>
  <c r="G64" i="3" s="1"/>
  <c r="G51" i="3" s="1"/>
  <c r="L64" i="3"/>
  <c r="H64" i="3"/>
  <c r="M59" i="3"/>
  <c r="L59" i="3"/>
  <c r="K59" i="3"/>
  <c r="J59" i="3"/>
  <c r="I59" i="3"/>
  <c r="H59" i="3"/>
  <c r="G59" i="3"/>
  <c r="F59" i="3"/>
  <c r="E59" i="3"/>
  <c r="M56" i="3"/>
  <c r="L56" i="3"/>
  <c r="K56" i="3"/>
  <c r="J56" i="3"/>
  <c r="I56" i="3"/>
  <c r="H56" i="3"/>
  <c r="G56" i="3"/>
  <c r="F56" i="3"/>
  <c r="E56" i="3"/>
  <c r="M53" i="3"/>
  <c r="L53" i="3"/>
  <c r="K53" i="3"/>
  <c r="J53" i="3"/>
  <c r="I53" i="3"/>
  <c r="H53" i="3"/>
  <c r="G53" i="3"/>
  <c r="F53" i="3"/>
  <c r="E53" i="3"/>
  <c r="M52" i="3"/>
  <c r="L52" i="3"/>
  <c r="K52" i="3"/>
  <c r="J52" i="3"/>
  <c r="I52" i="3"/>
  <c r="H52" i="3"/>
  <c r="G52" i="3"/>
  <c r="F52" i="3"/>
  <c r="E52" i="3"/>
  <c r="L51" i="3"/>
  <c r="H51" i="3"/>
  <c r="M47" i="3"/>
  <c r="L47" i="3"/>
  <c r="K47" i="3"/>
  <c r="J47" i="3"/>
  <c r="I47" i="3"/>
  <c r="H47" i="3"/>
  <c r="G47" i="3"/>
  <c r="F47" i="3"/>
  <c r="E47" i="3"/>
  <c r="J8" i="3"/>
  <c r="F8" i="3"/>
  <c r="M8" i="3"/>
  <c r="L8" i="3"/>
  <c r="K8" i="3"/>
  <c r="I8" i="3"/>
  <c r="H8" i="3"/>
  <c r="G8" i="3"/>
  <c r="E8" i="3"/>
  <c r="L5" i="3"/>
  <c r="L4" i="3" s="1"/>
  <c r="L92" i="3" s="1"/>
  <c r="H5" i="3"/>
  <c r="H4" i="3" s="1"/>
  <c r="M5" i="3"/>
  <c r="M4" i="3" s="1"/>
  <c r="M92" i="3" s="1"/>
  <c r="I5" i="3"/>
  <c r="I4" i="3" s="1"/>
  <c r="I92" i="3" s="1"/>
  <c r="E5" i="3"/>
  <c r="E4" i="3" s="1"/>
  <c r="E92" i="3" s="1"/>
  <c r="K5" i="3"/>
  <c r="J5" i="3"/>
  <c r="J4" i="3" s="1"/>
  <c r="J92" i="3" s="1"/>
  <c r="G5" i="3"/>
  <c r="F5" i="3"/>
  <c r="F4" i="3" s="1"/>
  <c r="F92" i="3" s="1"/>
  <c r="K4" i="3"/>
  <c r="G4" i="3"/>
  <c r="K81" i="2"/>
  <c r="G81" i="2"/>
  <c r="L81" i="2"/>
  <c r="J81" i="2"/>
  <c r="H81" i="2"/>
  <c r="F81" i="2"/>
  <c r="M81" i="2"/>
  <c r="I81" i="2"/>
  <c r="E81" i="2"/>
  <c r="J78" i="2"/>
  <c r="J77" i="2" s="1"/>
  <c r="F78" i="2"/>
  <c r="F77" i="2" s="1"/>
  <c r="K78" i="2"/>
  <c r="G78" i="2"/>
  <c r="M78" i="2"/>
  <c r="L78" i="2"/>
  <c r="I78" i="2"/>
  <c r="H78" i="2"/>
  <c r="H77" i="2" s="1"/>
  <c r="E78" i="2"/>
  <c r="M77" i="2"/>
  <c r="I77" i="2"/>
  <c r="E77" i="2"/>
  <c r="J73" i="2"/>
  <c r="F73" i="2"/>
  <c r="K73" i="2"/>
  <c r="G73" i="2"/>
  <c r="M73" i="2"/>
  <c r="L73" i="2"/>
  <c r="I73" i="2"/>
  <c r="H73" i="2"/>
  <c r="E73" i="2"/>
  <c r="J68" i="2"/>
  <c r="F68" i="2"/>
  <c r="K68" i="2"/>
  <c r="K64" i="2" s="1"/>
  <c r="G68" i="2"/>
  <c r="M68" i="2"/>
  <c r="L68" i="2"/>
  <c r="L64" i="2" s="1"/>
  <c r="I68" i="2"/>
  <c r="H68" i="2"/>
  <c r="E68" i="2"/>
  <c r="M65" i="2"/>
  <c r="M64" i="2" s="1"/>
  <c r="J65" i="2"/>
  <c r="F65" i="2"/>
  <c r="F64" i="2" s="1"/>
  <c r="L65" i="2"/>
  <c r="K65" i="2"/>
  <c r="I65" i="2"/>
  <c r="I64" i="2" s="1"/>
  <c r="H65" i="2"/>
  <c r="G65" i="2"/>
  <c r="G64" i="2" s="1"/>
  <c r="E65" i="2"/>
  <c r="E64" i="2" s="1"/>
  <c r="J64" i="2"/>
  <c r="H64" i="2"/>
  <c r="M59" i="2"/>
  <c r="I59" i="2"/>
  <c r="E59" i="2"/>
  <c r="L59" i="2"/>
  <c r="J59" i="2"/>
  <c r="H59" i="2"/>
  <c r="F59" i="2"/>
  <c r="K59" i="2"/>
  <c r="G59" i="2"/>
  <c r="L56" i="2"/>
  <c r="H56" i="2"/>
  <c r="M56" i="2"/>
  <c r="K56" i="2"/>
  <c r="I56" i="2"/>
  <c r="G56" i="2"/>
  <c r="E56" i="2"/>
  <c r="J56" i="2"/>
  <c r="F56" i="2"/>
  <c r="K53" i="2"/>
  <c r="K52" i="2" s="1"/>
  <c r="K51" i="2" s="1"/>
  <c r="G53" i="2"/>
  <c r="G52" i="2" s="1"/>
  <c r="G51" i="2" s="1"/>
  <c r="L53" i="2"/>
  <c r="L52" i="2" s="1"/>
  <c r="L51" i="2" s="1"/>
  <c r="J53" i="2"/>
  <c r="J52" i="2" s="1"/>
  <c r="J51" i="2" s="1"/>
  <c r="H53" i="2"/>
  <c r="H52" i="2" s="1"/>
  <c r="H51" i="2" s="1"/>
  <c r="F53" i="2"/>
  <c r="F52" i="2" s="1"/>
  <c r="F51" i="2" s="1"/>
  <c r="M53" i="2"/>
  <c r="M52" i="2" s="1"/>
  <c r="M51" i="2" s="1"/>
  <c r="I53" i="2"/>
  <c r="I52" i="2" s="1"/>
  <c r="E53" i="2"/>
  <c r="E52" i="2" s="1"/>
  <c r="E51" i="2" s="1"/>
  <c r="L47" i="2"/>
  <c r="H47" i="2"/>
  <c r="M47" i="2"/>
  <c r="K47" i="2"/>
  <c r="I47" i="2"/>
  <c r="G47" i="2"/>
  <c r="E47" i="2"/>
  <c r="J47" i="2"/>
  <c r="F47" i="2"/>
  <c r="L8" i="2"/>
  <c r="H8" i="2"/>
  <c r="M8" i="2"/>
  <c r="K8" i="2"/>
  <c r="I8" i="2"/>
  <c r="G8" i="2"/>
  <c r="E8" i="2"/>
  <c r="J8" i="2"/>
  <c r="F8" i="2"/>
  <c r="K5" i="2"/>
  <c r="K4" i="2" s="1"/>
  <c r="G5" i="2"/>
  <c r="G4" i="2" s="1"/>
  <c r="L5" i="2"/>
  <c r="L4" i="2" s="1"/>
  <c r="J5" i="2"/>
  <c r="J4" i="2" s="1"/>
  <c r="J92" i="2" s="1"/>
  <c r="H5" i="2"/>
  <c r="H4" i="2" s="1"/>
  <c r="H92" i="2" s="1"/>
  <c r="F5" i="2"/>
  <c r="F4" i="2" s="1"/>
  <c r="F92" i="2" s="1"/>
  <c r="M5" i="2"/>
  <c r="M4" i="2" s="1"/>
  <c r="M92" i="2" s="1"/>
  <c r="I5" i="2"/>
  <c r="E5" i="2"/>
  <c r="E4" i="2" s="1"/>
  <c r="E92" i="2" s="1"/>
  <c r="M36" i="1"/>
  <c r="I36" i="1"/>
  <c r="E36" i="1"/>
  <c r="L36" i="1"/>
  <c r="J36" i="1"/>
  <c r="H36" i="1"/>
  <c r="F36" i="1"/>
  <c r="K36" i="1"/>
  <c r="G36" i="1"/>
  <c r="M31" i="1"/>
  <c r="I31" i="1"/>
  <c r="E31" i="1"/>
  <c r="L31" i="1"/>
  <c r="J31" i="1"/>
  <c r="H31" i="1"/>
  <c r="F31" i="1"/>
  <c r="K31" i="1"/>
  <c r="G31" i="1"/>
  <c r="M21" i="1"/>
  <c r="I21" i="1"/>
  <c r="E21" i="1"/>
  <c r="L21" i="1"/>
  <c r="J21" i="1"/>
  <c r="H21" i="1"/>
  <c r="F21" i="1"/>
  <c r="K21" i="1"/>
  <c r="G21" i="1"/>
  <c r="J10" i="1"/>
  <c r="J9" i="1" s="1"/>
  <c r="F10" i="1"/>
  <c r="F9" i="1" s="1"/>
  <c r="M10" i="1"/>
  <c r="M9" i="1" s="1"/>
  <c r="K10" i="1"/>
  <c r="K9" i="1" s="1"/>
  <c r="I10" i="1"/>
  <c r="I9" i="1" s="1"/>
  <c r="G10" i="1"/>
  <c r="G9" i="1" s="1"/>
  <c r="E10" i="1"/>
  <c r="E9" i="1" s="1"/>
  <c r="L10" i="1"/>
  <c r="L9" i="1" s="1"/>
  <c r="H10" i="1"/>
  <c r="H9" i="1" s="1"/>
  <c r="M4" i="1"/>
  <c r="I4" i="1"/>
  <c r="E4" i="1"/>
  <c r="L4" i="1"/>
  <c r="J4" i="1"/>
  <c r="J40" i="1" s="1"/>
  <c r="H4" i="1"/>
  <c r="F4" i="1"/>
  <c r="F40" i="1" s="1"/>
  <c r="K4" i="1"/>
  <c r="K40" i="1" s="1"/>
  <c r="G4" i="1"/>
  <c r="G40" i="1" s="1"/>
  <c r="D26" i="13" l="1"/>
  <c r="H26" i="13"/>
  <c r="D26" i="19"/>
  <c r="H26" i="19"/>
  <c r="E26" i="19"/>
  <c r="F26" i="11"/>
  <c r="J26" i="11"/>
  <c r="D26" i="11"/>
  <c r="H26" i="11"/>
  <c r="D26" i="15"/>
  <c r="H26" i="15"/>
  <c r="C26" i="15"/>
  <c r="G26" i="15"/>
  <c r="K26" i="15"/>
  <c r="F26" i="15"/>
  <c r="J26" i="15"/>
  <c r="D26" i="17"/>
  <c r="H26" i="17"/>
  <c r="C26" i="17"/>
  <c r="G26" i="17"/>
  <c r="K26" i="17"/>
  <c r="F4" i="9"/>
  <c r="J4" i="9"/>
  <c r="D4" i="9"/>
  <c r="H4" i="9"/>
  <c r="E40" i="1"/>
  <c r="I40" i="1"/>
  <c r="M40" i="1"/>
  <c r="I51" i="2"/>
  <c r="H40" i="1"/>
  <c r="L40" i="1"/>
  <c r="I4" i="2"/>
  <c r="G92" i="3"/>
  <c r="I51" i="4"/>
  <c r="L77" i="4"/>
  <c r="J4" i="5"/>
  <c r="J92" i="5" s="1"/>
  <c r="H51" i="5"/>
  <c r="K52" i="5"/>
  <c r="K51" i="5" s="1"/>
  <c r="K64" i="5"/>
  <c r="L77" i="2"/>
  <c r="L92" i="2" s="1"/>
  <c r="G77" i="2"/>
  <c r="G92" i="2" s="1"/>
  <c r="K77" i="2"/>
  <c r="K92" i="2" s="1"/>
  <c r="K92" i="3"/>
  <c r="H92" i="5"/>
  <c r="H92" i="3"/>
  <c r="F51" i="4"/>
  <c r="J51" i="4"/>
  <c r="J92" i="4" s="1"/>
  <c r="G51" i="4"/>
  <c r="G92" i="4" s="1"/>
  <c r="K51" i="4"/>
  <c r="K92" i="4" s="1"/>
  <c r="F4" i="5"/>
  <c r="F92" i="5" s="1"/>
  <c r="G52" i="5"/>
  <c r="G51" i="5" s="1"/>
  <c r="G92" i="5" s="1"/>
  <c r="G64" i="5"/>
  <c r="F92" i="4"/>
  <c r="I92" i="4"/>
  <c r="L92" i="4"/>
  <c r="K92" i="5"/>
  <c r="I92" i="2" l="1"/>
</calcChain>
</file>

<file path=xl/sharedStrings.xml><?xml version="1.0" encoding="utf-8"?>
<sst xmlns="http://schemas.openxmlformats.org/spreadsheetml/2006/main" count="7835" uniqueCount="170">
  <si>
    <t/>
  </si>
  <si>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</si>
  <si>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</si>
  <si>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</si>
  <si>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</si>
  <si>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</si>
  <si>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</si>
  <si>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Tax receipts</t>
  </si>
  <si>
    <t>Section number:</t>
  </si>
  <si>
    <t>Casino taxes</t>
  </si>
  <si>
    <t>Horse racing taxes</t>
  </si>
  <si>
    <t>Sub-section</t>
  </si>
  <si>
    <t>Liquor licences</t>
  </si>
  <si>
    <t>Motor vehicle licences</t>
  </si>
  <si>
    <t>TabChap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</si>
  <si>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</si>
  <si>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</si>
  <si>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</si>
  <si>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</si>
  <si>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</si>
  <si>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</si>
  <si>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</si>
  <si>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</si>
  <si>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</si>
  <si>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</si>
  <si>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</si>
  <si>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Higher education institutions</t>
  </si>
  <si>
    <t>Foreign governments</t>
  </si>
  <si>
    <t>International organisations</t>
  </si>
  <si>
    <t>Public corporations and private enterprises</t>
  </si>
  <si>
    <t>Households and non-profit institutions</t>
  </si>
  <si>
    <t>Fines, penalties and forfeits</t>
  </si>
  <si>
    <t>Interest, dividends and rent on land</t>
  </si>
  <si>
    <t>Interest</t>
  </si>
  <si>
    <t xml:space="preserve">Dividends </t>
  </si>
  <si>
    <t>Rent on land</t>
  </si>
  <si>
    <t>Sales of capital assets</t>
  </si>
  <si>
    <t>Land and sub-soil assets</t>
  </si>
  <si>
    <t>Other capital assets</t>
  </si>
  <si>
    <t>Transactions in financial assets and liabilities</t>
  </si>
  <si>
    <t>Total departmental receipts</t>
  </si>
  <si>
    <t>Current payments</t>
  </si>
  <si>
    <t xml:space="preserve">Compensation of employees </t>
  </si>
  <si>
    <t>Salaries and wages</t>
  </si>
  <si>
    <t>Social contributions</t>
  </si>
  <si>
    <t xml:space="preserve">Goods and services 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</si>
  <si>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</si>
  <si>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</si>
  <si>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</si>
  <si>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</si>
  <si>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</si>
  <si>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</si>
  <si>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</si>
  <si>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</si>
  <si>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</si>
  <si>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</si>
  <si>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</si>
  <si>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</si>
  <si>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</si>
  <si>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</si>
  <si>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</si>
  <si>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</si>
  <si>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</si>
  <si>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</si>
  <si>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</si>
  <si>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</si>
  <si>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</si>
  <si>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</si>
  <si>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</si>
  <si>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</si>
  <si>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</si>
  <si>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</si>
  <si>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</si>
  <si>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</si>
  <si>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</si>
  <si>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</si>
  <si>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</si>
  <si>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</si>
  <si>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</si>
  <si>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</si>
  <si>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</si>
  <si>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</si>
  <si>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</si>
  <si>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</si>
  <si>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</si>
  <si>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</si>
  <si>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</si>
  <si>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</si>
  <si>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</si>
  <si>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</si>
  <si>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</si>
  <si>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</si>
  <si>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</si>
  <si>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</si>
  <si>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</si>
  <si>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Foreign governments and international organisations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</si>
  <si>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</si>
  <si>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</si>
  <si>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</si>
  <si>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</si>
  <si>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</si>
  <si>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</si>
  <si>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</si>
  <si>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</si>
  <si>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</si>
  <si>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</si>
  <si>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</si>
  <si>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</si>
  <si>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</si>
  <si>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</si>
  <si>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</si>
  <si>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</si>
  <si>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</si>
  <si>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</si>
  <si>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</si>
  <si>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</si>
  <si>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Total economic classification</t>
  </si>
  <si>
    <t>Filter</t>
  </si>
  <si>
    <t>Transfers received</t>
  </si>
  <si>
    <t xml:space="preserve">Sales of capital assets </t>
  </si>
  <si>
    <t>Total payments and estimates</t>
  </si>
  <si>
    <t>Transfers and subsidies to:</t>
  </si>
  <si>
    <t>1. Administration</t>
  </si>
  <si>
    <t>2. Policy</t>
  </si>
  <si>
    <t>3. Planning</t>
  </si>
  <si>
    <t>2. Financial Interventions</t>
  </si>
  <si>
    <t>3. Incremental Interventions</t>
  </si>
  <si>
    <t>4. Social And Rental Intervention</t>
  </si>
  <si>
    <t>5. Rural Intervention</t>
  </si>
  <si>
    <t>6. 0</t>
  </si>
  <si>
    <t>7. 0</t>
  </si>
  <si>
    <t>Table B.1: Specification of receipts: Human Settlements</t>
  </si>
  <si>
    <t>Table B.2: Payments and estimates by economic classification: Human Settlements</t>
  </si>
  <si>
    <t>2010/11</t>
  </si>
  <si>
    <t>2011/12</t>
  </si>
  <si>
    <t>2012/13</t>
  </si>
  <si>
    <t>2013/14</t>
  </si>
  <si>
    <t>2014/15</t>
  </si>
  <si>
    <t>2015/16</t>
  </si>
  <si>
    <t>2016/17</t>
  </si>
  <si>
    <t>2. Housing Needs, Research &amp; Planning</t>
  </si>
  <si>
    <t xml:space="preserve">3. Housing Development </t>
  </si>
  <si>
    <t>4. Housing Assets Management Property  Manager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</si>
  <si>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</si>
  <si>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</si>
  <si>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</si>
  <si>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</si>
  <si>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</si>
  <si>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</si>
  <si>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</si>
  <si>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</si>
  <si>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</si>
  <si>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</si>
  <si>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</si>
  <si>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Corporate Services</t>
  </si>
  <si>
    <t>Table 13.2: Summary of departmental receipts collection</t>
  </si>
  <si>
    <t>Table 13.3: Summary of payments and estimates by programme: Human Settlements</t>
  </si>
  <si>
    <t>Table 13.4: Summary of provincial payments and estimates by economic classification: Human Settlements</t>
  </si>
  <si>
    <t>Table 13.6: Summary of payments and estimates by sub-programme: Administration</t>
  </si>
  <si>
    <t>Table 13.7: Summary of payments and estimates by economic classification: Administration</t>
  </si>
  <si>
    <t>Table 13.8: Summary of payments and estimates by sub-programme: Housing Needs, Research &amp; Planning</t>
  </si>
  <si>
    <t>Table 13.9: Summary of payments and estimates by economic classification: Housing Needs, Research &amp; Planning</t>
  </si>
  <si>
    <t xml:space="preserve">Table 13.10: Summary of payments and estimates by sub-programme: Housing Development </t>
  </si>
  <si>
    <t xml:space="preserve">Table 13.11: Summary of payments and estimates by economic classification: Housing Development </t>
  </si>
  <si>
    <t>Table 13.2: Summary of payments and estimates by sub-programme: Housing Assets Management Property  Manager</t>
  </si>
  <si>
    <t>Table 13.13: Summary of payments and estimates by economic classification: Housing Assets Management Property  Manager</t>
  </si>
  <si>
    <t>Table B.2A: Payments and estimates by economic classification: Administration</t>
  </si>
  <si>
    <t>Table B.2B: Payments and estimates by economic classification: Housing Needs, Research &amp; Planning</t>
  </si>
  <si>
    <t xml:space="preserve">Table B.2C: Payments and estimates by economic classification: Housing Development </t>
  </si>
  <si>
    <t>Table B.2D: Payments and estimates by economic classification: Housing Assets Management Property 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</si>
</sst>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quotePrefix="1" applyFont="1" applyAlignment="1"/>
    <xf numFmtId="0" fontId="3" fillId="0" borderId="0" xfId="0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3" xfId="0" quotePrefix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17" fontId="4" fillId="0" borderId="5" xfId="0" quotePrefix="1" applyNumberFormat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1" xfId="0" quotePrefix="1" applyNumberFormat="1" applyFont="1" applyBorder="1" applyAlignment="1">
      <alignment horizontal="left" vertical="center" inden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164" fontId="5" fillId="0" borderId="12" xfId="0" quotePrefix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0" xfId="0" quotePrefix="1" applyNumberFormat="1" applyFont="1" applyBorder="1" applyAlignment="1">
      <alignment horizontal="left" vertical="center" indent="1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0" xfId="0" quotePrefix="1" applyNumberFormat="1" applyFont="1" applyFill="1" applyBorder="1" applyAlignment="1" applyProtection="1">
      <alignment horizontal="center" vertical="center"/>
    </xf>
    <xf numFmtId="164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quotePrefix="1" applyNumberFormat="1" applyFont="1" applyBorder="1" applyAlignment="1">
      <alignment horizontal="lef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" xfId="0" quotePrefix="1" applyNumberFormat="1" applyFont="1" applyFill="1" applyBorder="1" applyAlignment="1" applyProtection="1">
      <alignment horizontal="center" vertical="center"/>
    </xf>
    <xf numFmtId="164" fontId="5" fillId="0" borderId="7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6" fillId="0" borderId="11" xfId="0" quotePrefix="1" applyFont="1" applyBorder="1" applyAlignment="1">
      <alignment vertical="center"/>
    </xf>
    <xf numFmtId="0" fontId="6" fillId="0" borderId="12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vertical="center" indent="2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quotePrefix="1" applyNumberFormat="1" applyFont="1" applyBorder="1" applyAlignment="1">
      <alignment horizontal="left" vertical="center" indent="2"/>
    </xf>
    <xf numFmtId="0" fontId="5" fillId="0" borderId="12" xfId="0" quotePrefix="1" applyFont="1" applyBorder="1" applyAlignment="1">
      <alignment vertical="center"/>
    </xf>
    <xf numFmtId="0" fontId="5" fillId="0" borderId="9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 indent="3"/>
    </xf>
    <xf numFmtId="49" fontId="9" fillId="0" borderId="8" xfId="0" quotePrefix="1" applyNumberFormat="1" applyFont="1" applyBorder="1" applyAlignment="1">
      <alignment horizontal="left" vertical="center" indent="3"/>
    </xf>
    <xf numFmtId="49" fontId="9" fillId="0" borderId="0" xfId="0" applyNumberFormat="1" applyFont="1" applyAlignment="1">
      <alignment horizontal="left" vertical="center" indent="4"/>
    </xf>
    <xf numFmtId="49" fontId="9" fillId="0" borderId="8" xfId="0" quotePrefix="1" applyNumberFormat="1" applyFont="1" applyBorder="1" applyAlignment="1">
      <alignment horizontal="left" vertical="center" indent="4"/>
    </xf>
    <xf numFmtId="0" fontId="8" fillId="0" borderId="0" xfId="0" applyNumberFormat="1" applyFont="1" applyBorder="1" applyAlignment="1">
      <alignment horizontal="left" indent="1"/>
    </xf>
    <xf numFmtId="0" fontId="5" fillId="0" borderId="7" xfId="0" quotePrefix="1" applyFont="1" applyBorder="1" applyAlignment="1">
      <alignment vertical="center"/>
    </xf>
    <xf numFmtId="49" fontId="5" fillId="0" borderId="0" xfId="0" quotePrefix="1" applyNumberFormat="1" applyFont="1" applyAlignment="1">
      <alignment horizontal="left" vertical="center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0" xfId="0" quotePrefix="1" applyNumberFormat="1" applyFont="1" applyBorder="1" applyAlignment="1">
      <alignment horizontal="left" vertical="center"/>
    </xf>
    <xf numFmtId="49" fontId="6" fillId="0" borderId="11" xfId="0" quotePrefix="1" applyNumberFormat="1" applyFont="1" applyBorder="1" applyAlignment="1">
      <alignment horizontal="left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164" fontId="6" fillId="0" borderId="16" xfId="0" applyNumberFormat="1" applyFont="1" applyFill="1" applyBorder="1" applyAlignment="1" applyProtection="1">
      <alignment horizontal="right" vertical="top"/>
    </xf>
    <xf numFmtId="164" fontId="6" fillId="0" borderId="17" xfId="0" applyNumberFormat="1" applyFont="1" applyFill="1" applyBorder="1" applyAlignment="1" applyProtection="1">
      <alignment horizontal="right" vertical="top"/>
    </xf>
    <xf numFmtId="164" fontId="6" fillId="0" borderId="18" xfId="0" applyNumberFormat="1" applyFont="1" applyFill="1" applyBorder="1" applyAlignment="1" applyProtection="1">
      <alignment horizontal="right" vertical="top"/>
    </xf>
    <xf numFmtId="0" fontId="5" fillId="0" borderId="16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/>
    <xf numFmtId="0" fontId="5" fillId="0" borderId="3" xfId="0" quotePrefix="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1"/>
    </xf>
    <xf numFmtId="49" fontId="8" fillId="0" borderId="10" xfId="0" quotePrefix="1" applyNumberFormat="1" applyFont="1" applyBorder="1" applyAlignment="1">
      <alignment horizontal="left" vertical="center" indent="1"/>
    </xf>
    <xf numFmtId="49" fontId="8" fillId="0" borderId="11" xfId="0" quotePrefix="1" applyNumberFormat="1" applyFont="1" applyBorder="1" applyAlignment="1">
      <alignment horizontal="left" vertical="center" indent="1"/>
    </xf>
    <xf numFmtId="0" fontId="8" fillId="0" borderId="11" xfId="0" quotePrefix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2"/>
    </xf>
    <xf numFmtId="49" fontId="8" fillId="0" borderId="8" xfId="0" quotePrefix="1" applyNumberFormat="1" applyFont="1" applyBorder="1" applyAlignment="1">
      <alignment horizontal="left" vertical="center" indent="1"/>
    </xf>
    <xf numFmtId="0" fontId="8" fillId="0" borderId="12" xfId="0" quotePrefix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left" vertical="center" indent="1"/>
    </xf>
    <xf numFmtId="0" fontId="8" fillId="0" borderId="7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indent="2"/>
    </xf>
    <xf numFmtId="0" fontId="8" fillId="0" borderId="9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Alignment="1">
      <alignment horizontal="left" vertical="center" indent="1"/>
    </xf>
    <xf numFmtId="49" fontId="8" fillId="0" borderId="5" xfId="0" quotePrefix="1" applyNumberFormat="1" applyFont="1" applyBorder="1" applyAlignment="1">
      <alignment horizontal="left" vertical="center" indent="1"/>
    </xf>
    <xf numFmtId="0" fontId="8" fillId="0" borderId="5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3"/>
    </xf>
    <xf numFmtId="49" fontId="4" fillId="0" borderId="8" xfId="0" quotePrefix="1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left" indent="1"/>
    </xf>
    <xf numFmtId="0" fontId="4" fillId="0" borderId="16" xfId="0" applyFont="1" applyBorder="1" applyAlignment="1">
      <alignment vertical="center"/>
    </xf>
    <xf numFmtId="0" fontId="4" fillId="0" borderId="16" xfId="0" quotePrefix="1" applyFont="1" applyBorder="1" applyAlignment="1">
      <alignment vertical="center"/>
    </xf>
    <xf numFmtId="0" fontId="8" fillId="0" borderId="16" xfId="0" quotePrefix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8" xfId="0" applyNumberFormat="1" applyFont="1" applyFill="1" applyBorder="1" applyAlignment="1" applyProtection="1">
      <alignment horizontal="right" vertical="top"/>
    </xf>
    <xf numFmtId="164" fontId="6" fillId="0" borderId="9" xfId="0" applyNumberFormat="1" applyFont="1" applyFill="1" applyBorder="1" applyAlignment="1" applyProtection="1">
      <alignment horizontal="right" vertical="top"/>
    </xf>
    <xf numFmtId="0" fontId="8" fillId="0" borderId="0" xfId="0" applyFont="1" applyAlignment="1">
      <alignment horizontal="left" vertical="center" indent="1"/>
    </xf>
    <xf numFmtId="164" fontId="5" fillId="0" borderId="10" xfId="0" applyNumberFormat="1" applyFont="1" applyFill="1" applyBorder="1" applyAlignment="1" applyProtection="1">
      <alignment horizontal="right" vertical="top"/>
    </xf>
    <xf numFmtId="164" fontId="5" fillId="0" borderId="11" xfId="0" applyNumberFormat="1" applyFont="1" applyFill="1" applyBorder="1" applyAlignment="1" applyProtection="1">
      <alignment horizontal="right" vertical="top"/>
    </xf>
    <xf numFmtId="164" fontId="5" fillId="0" borderId="12" xfId="0" applyNumberFormat="1" applyFont="1" applyFill="1" applyBorder="1" applyAlignment="1" applyProtection="1">
      <alignment horizontal="right" vertical="top"/>
    </xf>
    <xf numFmtId="0" fontId="8" fillId="0" borderId="0" xfId="0" applyFont="1" applyBorder="1" applyAlignment="1">
      <alignment horizontal="left" vertical="center" indent="1"/>
    </xf>
    <xf numFmtId="164" fontId="5" fillId="0" borderId="8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4" fontId="5" fillId="0" borderId="9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horizontal="right" vertical="top"/>
    </xf>
    <xf numFmtId="164" fontId="5" fillId="0" borderId="5" xfId="0" applyNumberFormat="1" applyFont="1" applyFill="1" applyBorder="1" applyAlignment="1" applyProtection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19" xfId="0" applyNumberFormat="1" applyFont="1" applyFill="1" applyBorder="1" applyAlignment="1" applyProtection="1">
      <alignment horizontal="right" vertical="top"/>
    </xf>
    <xf numFmtId="164" fontId="6" fillId="0" borderId="20" xfId="0" applyNumberFormat="1" applyFont="1" applyFill="1" applyBorder="1" applyAlignment="1" applyProtection="1">
      <alignment horizontal="right" vertical="top"/>
    </xf>
    <xf numFmtId="0" fontId="11" fillId="0" borderId="1" xfId="0" applyFont="1" applyBorder="1" applyAlignment="1"/>
    <xf numFmtId="0" fontId="11" fillId="0" borderId="0" xfId="0" applyFont="1" applyAlignment="1"/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17" fontId="4" fillId="0" borderId="6" xfId="0" quotePrefix="1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155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133</v>
      </c>
      <c r="D3" s="22" t="s">
        <v>134</v>
      </c>
      <c r="E3" s="22" t="s">
        <v>135</v>
      </c>
      <c r="F3" s="173" t="s">
        <v>136</v>
      </c>
      <c r="G3" s="174"/>
      <c r="H3" s="175"/>
      <c r="I3" s="22" t="s">
        <v>137</v>
      </c>
      <c r="J3" s="22" t="s">
        <v>138</v>
      </c>
      <c r="K3" s="22" t="s">
        <v>139</v>
      </c>
      <c r="Z3" s="164"/>
    </row>
    <row r="4" spans="1:27" s="18" customFormat="1" ht="12.75" customHeight="1" x14ac:dyDescent="0.25">
      <c r="A4" s="64"/>
      <c r="B4" s="155" t="s">
        <v>7</v>
      </c>
      <c r="C4" s="153">
        <f>SUM(C5:C8)</f>
        <v>0</v>
      </c>
      <c r="D4" s="153">
        <f t="shared" ref="D4:K4" si="0">SUM(D5:D8)</f>
        <v>0</v>
      </c>
      <c r="E4" s="153">
        <f t="shared" si="0"/>
        <v>0</v>
      </c>
      <c r="F4" s="152">
        <f t="shared" si="0"/>
        <v>0</v>
      </c>
      <c r="G4" s="153">
        <f t="shared" si="0"/>
        <v>0</v>
      </c>
      <c r="H4" s="154">
        <f t="shared" si="0"/>
        <v>0</v>
      </c>
      <c r="I4" s="153">
        <f t="shared" si="0"/>
        <v>0</v>
      </c>
      <c r="J4" s="153">
        <f t="shared" si="0"/>
        <v>0</v>
      </c>
      <c r="K4" s="153">
        <f t="shared" si="0"/>
        <v>0</v>
      </c>
      <c r="Z4" s="163"/>
      <c r="AA4" s="32" t="s">
        <v>8</v>
      </c>
    </row>
    <row r="5" spans="1:27" s="18" customFormat="1" ht="12.75" customHeight="1" x14ac:dyDescent="0.25">
      <c r="A5" s="64"/>
      <c r="B5" s="65" t="s">
        <v>9</v>
      </c>
      <c r="C5" s="152">
        <v>0</v>
      </c>
      <c r="D5" s="153">
        <v>0</v>
      </c>
      <c r="E5" s="153">
        <v>0</v>
      </c>
      <c r="F5" s="152">
        <v>0</v>
      </c>
      <c r="G5" s="153">
        <v>0</v>
      </c>
      <c r="H5" s="154">
        <v>0</v>
      </c>
      <c r="I5" s="153">
        <v>0</v>
      </c>
      <c r="J5" s="153">
        <v>0</v>
      </c>
      <c r="K5" s="154">
        <v>0</v>
      </c>
      <c r="Z5" s="163"/>
      <c r="AA5" s="41">
        <v>1</v>
      </c>
    </row>
    <row r="6" spans="1:27" s="18" customFormat="1" ht="12.75" customHeight="1" x14ac:dyDescent="0.25">
      <c r="A6" s="64"/>
      <c r="B6" s="65" t="s">
        <v>10</v>
      </c>
      <c r="C6" s="156">
        <v>0</v>
      </c>
      <c r="D6" s="157">
        <v>0</v>
      </c>
      <c r="E6" s="157">
        <v>0</v>
      </c>
      <c r="F6" s="156">
        <v>0</v>
      </c>
      <c r="G6" s="157">
        <v>0</v>
      </c>
      <c r="H6" s="158">
        <v>0</v>
      </c>
      <c r="I6" s="157">
        <v>0</v>
      </c>
      <c r="J6" s="157">
        <v>0</v>
      </c>
      <c r="K6" s="158">
        <v>0</v>
      </c>
      <c r="Z6" s="163"/>
      <c r="AA6" s="32" t="s">
        <v>11</v>
      </c>
    </row>
    <row r="7" spans="1:27" s="18" customFormat="1" ht="12.75" customHeight="1" x14ac:dyDescent="0.25">
      <c r="A7" s="64"/>
      <c r="B7" s="65" t="s">
        <v>12</v>
      </c>
      <c r="C7" s="156">
        <v>0</v>
      </c>
      <c r="D7" s="157">
        <v>0</v>
      </c>
      <c r="E7" s="157">
        <v>0</v>
      </c>
      <c r="F7" s="156">
        <v>0</v>
      </c>
      <c r="G7" s="157">
        <v>0</v>
      </c>
      <c r="H7" s="158">
        <v>0</v>
      </c>
      <c r="I7" s="157">
        <v>0</v>
      </c>
      <c r="J7" s="157">
        <v>0</v>
      </c>
      <c r="K7" s="158">
        <v>0</v>
      </c>
      <c r="Z7" s="163"/>
      <c r="AA7" s="41">
        <v>2</v>
      </c>
    </row>
    <row r="8" spans="1:27" s="18" customFormat="1" ht="12.75" customHeight="1" x14ac:dyDescent="0.25">
      <c r="A8" s="64"/>
      <c r="B8" s="65" t="s">
        <v>13</v>
      </c>
      <c r="C8" s="159">
        <v>0</v>
      </c>
      <c r="D8" s="160">
        <v>0</v>
      </c>
      <c r="E8" s="160">
        <v>0</v>
      </c>
      <c r="F8" s="159">
        <v>0</v>
      </c>
      <c r="G8" s="160">
        <v>0</v>
      </c>
      <c r="H8" s="161">
        <v>0</v>
      </c>
      <c r="I8" s="160">
        <v>0</v>
      </c>
      <c r="J8" s="160">
        <v>0</v>
      </c>
      <c r="K8" s="161">
        <v>0</v>
      </c>
      <c r="Z8" s="163"/>
      <c r="AA8" s="32" t="s">
        <v>14</v>
      </c>
    </row>
    <row r="9" spans="1:27" s="31" customFormat="1" ht="12.75" customHeight="1" x14ac:dyDescent="0.2">
      <c r="A9" s="56"/>
      <c r="B9" s="151" t="s">
        <v>15</v>
      </c>
      <c r="C9" s="157">
        <v>267</v>
      </c>
      <c r="D9" s="157">
        <v>34</v>
      </c>
      <c r="E9" s="157">
        <v>55</v>
      </c>
      <c r="F9" s="156">
        <v>53</v>
      </c>
      <c r="G9" s="157">
        <v>60</v>
      </c>
      <c r="H9" s="158">
        <v>70</v>
      </c>
      <c r="I9" s="157">
        <v>63</v>
      </c>
      <c r="J9" s="157">
        <v>66</v>
      </c>
      <c r="K9" s="157">
        <v>70</v>
      </c>
      <c r="Z9" s="163"/>
      <c r="AA9" s="18" t="s">
        <v>0</v>
      </c>
    </row>
    <row r="10" spans="1:27" s="18" customFormat="1" ht="12.75" customHeight="1" x14ac:dyDescent="0.2">
      <c r="A10" s="70"/>
      <c r="B10" s="151" t="s">
        <v>118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/>
    </row>
    <row r="11" spans="1:27" s="18" customFormat="1" ht="12.75" customHeight="1" x14ac:dyDescent="0.25">
      <c r="A11" s="64"/>
      <c r="B11" s="151" t="s">
        <v>31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/>
    </row>
    <row r="12" spans="1:27" s="18" customFormat="1" ht="12.75" customHeight="1" x14ac:dyDescent="0.2">
      <c r="A12" s="70"/>
      <c r="B12" s="151" t="s">
        <v>32</v>
      </c>
      <c r="C12" s="157">
        <v>187</v>
      </c>
      <c r="D12" s="157">
        <v>156</v>
      </c>
      <c r="E12" s="157">
        <v>11</v>
      </c>
      <c r="F12" s="156">
        <v>105</v>
      </c>
      <c r="G12" s="157">
        <v>10</v>
      </c>
      <c r="H12" s="158">
        <v>91</v>
      </c>
      <c r="I12" s="157">
        <v>11</v>
      </c>
      <c r="J12" s="157">
        <v>12</v>
      </c>
      <c r="K12" s="157">
        <v>12.635999999999999</v>
      </c>
      <c r="Z12" s="163"/>
    </row>
    <row r="13" spans="1:27" s="18" customFormat="1" ht="12.75" customHeight="1" x14ac:dyDescent="0.2">
      <c r="A13" s="70"/>
      <c r="B13" s="151" t="s">
        <v>119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/>
    </row>
    <row r="14" spans="1:27" s="18" customFormat="1" ht="12.75" customHeight="1" x14ac:dyDescent="0.25">
      <c r="A14" s="64"/>
      <c r="B14" s="155" t="s">
        <v>39</v>
      </c>
      <c r="C14" s="160">
        <v>4</v>
      </c>
      <c r="D14" s="160">
        <v>615</v>
      </c>
      <c r="E14" s="160">
        <v>127</v>
      </c>
      <c r="F14" s="159">
        <v>53</v>
      </c>
      <c r="G14" s="160">
        <v>150</v>
      </c>
      <c r="H14" s="161">
        <v>97</v>
      </c>
      <c r="I14" s="160">
        <v>158</v>
      </c>
      <c r="J14" s="160">
        <v>167</v>
      </c>
      <c r="K14" s="160">
        <v>175</v>
      </c>
      <c r="Z14" s="163"/>
    </row>
    <row r="15" spans="1:27" s="18" customFormat="1" ht="12.75" customHeight="1" x14ac:dyDescent="0.25">
      <c r="A15" s="144"/>
      <c r="B15" s="145" t="s">
        <v>40</v>
      </c>
      <c r="C15" s="165">
        <f>SUM(C5:C14)</f>
        <v>458</v>
      </c>
      <c r="D15" s="165">
        <f t="shared" ref="D15:K15" si="1">SUM(D5:D14)</f>
        <v>805</v>
      </c>
      <c r="E15" s="165">
        <f t="shared" si="1"/>
        <v>193</v>
      </c>
      <c r="F15" s="166">
        <f t="shared" si="1"/>
        <v>211</v>
      </c>
      <c r="G15" s="165">
        <f t="shared" si="1"/>
        <v>220</v>
      </c>
      <c r="H15" s="167">
        <f t="shared" si="1"/>
        <v>258</v>
      </c>
      <c r="I15" s="165">
        <f t="shared" si="1"/>
        <v>232</v>
      </c>
      <c r="J15" s="165">
        <f t="shared" si="1"/>
        <v>245</v>
      </c>
      <c r="K15" s="165">
        <f t="shared" si="1"/>
        <v>257.63599999999997</v>
      </c>
      <c r="Z15" s="163"/>
    </row>
    <row r="16" spans="1:27" s="18" customFormat="1" x14ac:dyDescent="0.2">
      <c r="Z16" s="163"/>
    </row>
    <row r="17" spans="26:26" s="18" customFormat="1" x14ac:dyDescent="0.2">
      <c r="Z17" s="163"/>
    </row>
    <row r="18" spans="26:26" s="18" customFormat="1" x14ac:dyDescent="0.2">
      <c r="Z18" s="163"/>
    </row>
    <row r="19" spans="26:26" s="18" customFormat="1" x14ac:dyDescent="0.2">
      <c r="Z19" s="163"/>
    </row>
    <row r="20" spans="26:26" s="18" customFormat="1" x14ac:dyDescent="0.2">
      <c r="Z20" s="163"/>
    </row>
    <row r="21" spans="26:26" s="18" customFormat="1" x14ac:dyDescent="0.2">
      <c r="Z21" s="163"/>
    </row>
    <row r="22" spans="26:26" s="18" customFormat="1" x14ac:dyDescent="0.2">
      <c r="Z22" s="163"/>
    </row>
    <row r="23" spans="26:26" s="18" customFormat="1" x14ac:dyDescent="0.2">
      <c r="Z23" s="163"/>
    </row>
    <row r="24" spans="26:26" s="18" customFormat="1" x14ac:dyDescent="0.2">
      <c r="Z24" s="163"/>
    </row>
    <row r="25" spans="26:26" s="18" customFormat="1" x14ac:dyDescent="0.2">
      <c r="Z25" s="163"/>
    </row>
    <row r="26" spans="26:26" s="18" customFormat="1" x14ac:dyDescent="0.2">
      <c r="Z26" s="163"/>
    </row>
    <row r="27" spans="26:26" s="18" customFormat="1" x14ac:dyDescent="0.2">
      <c r="Z27" s="163"/>
    </row>
    <row r="28" spans="26:26" s="18" customFormat="1" x14ac:dyDescent="0.2">
      <c r="Z28" s="163"/>
    </row>
    <row r="29" spans="26:26" s="18" customFormat="1" x14ac:dyDescent="0.2">
      <c r="Z29" s="163"/>
    </row>
    <row r="30" spans="26:26" s="18" customFormat="1" x14ac:dyDescent="0.2">
      <c r="Z30" s="163"/>
    </row>
    <row r="31" spans="26:26" s="18" customFormat="1" x14ac:dyDescent="0.2">
      <c r="Z31" s="163"/>
    </row>
    <row r="32" spans="26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169" customFormat="1" ht="15.75" customHeight="1" x14ac:dyDescent="0.2">
      <c r="A1" s="1" t="s">
        <v>156</v>
      </c>
      <c r="B1" s="2"/>
      <c r="C1" s="168"/>
      <c r="D1" s="168"/>
      <c r="E1" s="168"/>
      <c r="F1" s="168"/>
      <c r="G1" s="168"/>
      <c r="H1" s="168"/>
      <c r="I1" s="168"/>
      <c r="J1" s="168"/>
      <c r="K1" s="168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133</v>
      </c>
      <c r="D3" s="22" t="s">
        <v>134</v>
      </c>
      <c r="E3" s="22" t="s">
        <v>135</v>
      </c>
      <c r="F3" s="173" t="s">
        <v>136</v>
      </c>
      <c r="G3" s="174"/>
      <c r="H3" s="175"/>
      <c r="I3" s="22" t="s">
        <v>137</v>
      </c>
      <c r="J3" s="22" t="s">
        <v>138</v>
      </c>
      <c r="K3" s="22" t="s">
        <v>139</v>
      </c>
      <c r="Z3" s="164" t="s">
        <v>117</v>
      </c>
    </row>
    <row r="4" spans="1:27" s="18" customFormat="1" ht="12.75" customHeight="1" x14ac:dyDescent="0.2">
      <c r="A4" s="70"/>
      <c r="B4" s="170" t="s">
        <v>122</v>
      </c>
      <c r="C4" s="157">
        <v>12001</v>
      </c>
      <c r="D4" s="157">
        <v>19658</v>
      </c>
      <c r="E4" s="157">
        <v>32086</v>
      </c>
      <c r="F4" s="152">
        <v>34546</v>
      </c>
      <c r="G4" s="153">
        <v>65789</v>
      </c>
      <c r="H4" s="154">
        <v>67912</v>
      </c>
      <c r="I4" s="157">
        <v>79922</v>
      </c>
      <c r="J4" s="157">
        <v>95396</v>
      </c>
      <c r="K4" s="157">
        <v>88565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140</v>
      </c>
      <c r="C5" s="157">
        <v>11228</v>
      </c>
      <c r="D5" s="157">
        <v>14240</v>
      </c>
      <c r="E5" s="157">
        <v>8098</v>
      </c>
      <c r="F5" s="156">
        <v>10987</v>
      </c>
      <c r="G5" s="157">
        <v>13439</v>
      </c>
      <c r="H5" s="158">
        <v>13615</v>
      </c>
      <c r="I5" s="157">
        <v>18133</v>
      </c>
      <c r="J5" s="157">
        <v>19639</v>
      </c>
      <c r="K5" s="157">
        <v>20381</v>
      </c>
      <c r="Z5" s="163">
        <f t="shared" si="0"/>
        <v>1</v>
      </c>
      <c r="AA5" s="41">
        <v>2</v>
      </c>
    </row>
    <row r="6" spans="1:27" s="18" customFormat="1" ht="12.75" customHeight="1" x14ac:dyDescent="0.2">
      <c r="A6" s="70"/>
      <c r="B6" s="171" t="s">
        <v>141</v>
      </c>
      <c r="C6" s="157">
        <v>1120477</v>
      </c>
      <c r="D6" s="157">
        <v>1025857</v>
      </c>
      <c r="E6" s="157">
        <v>1027040</v>
      </c>
      <c r="F6" s="156">
        <v>1186620</v>
      </c>
      <c r="G6" s="157">
        <v>1403845</v>
      </c>
      <c r="H6" s="158">
        <v>1174343</v>
      </c>
      <c r="I6" s="157">
        <v>1110710</v>
      </c>
      <c r="J6" s="157">
        <v>1181574</v>
      </c>
      <c r="K6" s="157">
        <v>1315480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142</v>
      </c>
      <c r="C7" s="157">
        <v>1027</v>
      </c>
      <c r="D7" s="157">
        <v>1500</v>
      </c>
      <c r="E7" s="157">
        <v>828</v>
      </c>
      <c r="F7" s="156">
        <v>1472</v>
      </c>
      <c r="G7" s="157">
        <v>1094</v>
      </c>
      <c r="H7" s="158">
        <v>1155</v>
      </c>
      <c r="I7" s="157">
        <v>1552</v>
      </c>
      <c r="J7" s="157">
        <v>1623</v>
      </c>
      <c r="K7" s="157">
        <v>1709.0189999999998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149</v>
      </c>
      <c r="C8" s="157">
        <v>0</v>
      </c>
      <c r="D8" s="157">
        <v>0</v>
      </c>
      <c r="E8" s="157">
        <v>0</v>
      </c>
      <c r="F8" s="156">
        <v>0</v>
      </c>
      <c r="G8" s="157">
        <v>0</v>
      </c>
      <c r="H8" s="158">
        <v>0</v>
      </c>
      <c r="I8" s="157">
        <v>0</v>
      </c>
      <c r="J8" s="157">
        <v>0</v>
      </c>
      <c r="K8" s="157">
        <v>0</v>
      </c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150</v>
      </c>
      <c r="C9" s="157">
        <v>0</v>
      </c>
      <c r="D9" s="157">
        <v>0</v>
      </c>
      <c r="E9" s="157">
        <v>0</v>
      </c>
      <c r="F9" s="156">
        <v>0</v>
      </c>
      <c r="G9" s="157">
        <v>0</v>
      </c>
      <c r="H9" s="158">
        <v>0</v>
      </c>
      <c r="I9" s="157">
        <v>0</v>
      </c>
      <c r="J9" s="157">
        <v>0</v>
      </c>
      <c r="K9" s="157">
        <v>0</v>
      </c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151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152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153</v>
      </c>
      <c r="C12" s="157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7">
        <v>0</v>
      </c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143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144</v>
      </c>
      <c r="C14" s="157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7">
        <v>0</v>
      </c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145</v>
      </c>
      <c r="C15" s="157">
        <v>0</v>
      </c>
      <c r="D15" s="157">
        <v>0</v>
      </c>
      <c r="E15" s="157">
        <v>0</v>
      </c>
      <c r="F15" s="156">
        <v>0</v>
      </c>
      <c r="G15" s="157">
        <v>0</v>
      </c>
      <c r="H15" s="158">
        <v>0</v>
      </c>
      <c r="I15" s="157">
        <v>0</v>
      </c>
      <c r="J15" s="157">
        <v>0</v>
      </c>
      <c r="K15" s="157">
        <v>0</v>
      </c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146</v>
      </c>
      <c r="C16" s="157">
        <v>0</v>
      </c>
      <c r="D16" s="157">
        <v>0</v>
      </c>
      <c r="E16" s="157">
        <v>0</v>
      </c>
      <c r="F16" s="156">
        <v>0</v>
      </c>
      <c r="G16" s="157">
        <v>0</v>
      </c>
      <c r="H16" s="158">
        <v>0</v>
      </c>
      <c r="I16" s="157">
        <v>0</v>
      </c>
      <c r="J16" s="157">
        <v>0</v>
      </c>
      <c r="K16" s="157">
        <v>0</v>
      </c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147</v>
      </c>
      <c r="C17" s="157">
        <v>0</v>
      </c>
      <c r="D17" s="157">
        <v>0</v>
      </c>
      <c r="E17" s="157">
        <v>0</v>
      </c>
      <c r="F17" s="156">
        <v>0</v>
      </c>
      <c r="G17" s="157">
        <v>0</v>
      </c>
      <c r="H17" s="158">
        <v>0</v>
      </c>
      <c r="I17" s="157">
        <v>0</v>
      </c>
      <c r="J17" s="157">
        <v>0</v>
      </c>
      <c r="K17" s="157">
        <v>0</v>
      </c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148</v>
      </c>
      <c r="C18" s="157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7">
        <v>0</v>
      </c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1144733</v>
      </c>
      <c r="D19" s="103">
        <f t="shared" ref="D19:K19" si="1">SUM(D4:D18)</f>
        <v>1061255</v>
      </c>
      <c r="E19" s="103">
        <f t="shared" si="1"/>
        <v>1068052</v>
      </c>
      <c r="F19" s="104">
        <f t="shared" si="1"/>
        <v>1233625</v>
      </c>
      <c r="G19" s="103">
        <f t="shared" si="1"/>
        <v>1484167</v>
      </c>
      <c r="H19" s="105">
        <f t="shared" si="1"/>
        <v>1257025</v>
      </c>
      <c r="I19" s="103">
        <f t="shared" si="1"/>
        <v>1210317</v>
      </c>
      <c r="J19" s="103">
        <f t="shared" si="1"/>
        <v>1298232</v>
      </c>
      <c r="K19" s="103">
        <f t="shared" si="1"/>
        <v>1426135.0190000001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157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133</v>
      </c>
      <c r="D3" s="22" t="s">
        <v>134</v>
      </c>
      <c r="E3" s="22" t="s">
        <v>135</v>
      </c>
      <c r="F3" s="173" t="s">
        <v>136</v>
      </c>
      <c r="G3" s="174"/>
      <c r="H3" s="175"/>
      <c r="I3" s="22" t="s">
        <v>137</v>
      </c>
      <c r="J3" s="22" t="s">
        <v>138</v>
      </c>
      <c r="K3" s="22" t="s">
        <v>139</v>
      </c>
    </row>
    <row r="4" spans="1:27" s="31" customFormat="1" ht="12.75" customHeight="1" x14ac:dyDescent="0.2">
      <c r="A4" s="56"/>
      <c r="B4" s="111" t="s">
        <v>41</v>
      </c>
      <c r="C4" s="148">
        <f>SUM(C5:C7)</f>
        <v>104584</v>
      </c>
      <c r="D4" s="148">
        <f t="shared" ref="D4:K4" si="0">SUM(D5:D7)</f>
        <v>69128</v>
      </c>
      <c r="E4" s="148">
        <f t="shared" si="0"/>
        <v>90656</v>
      </c>
      <c r="F4" s="149">
        <f t="shared" si="0"/>
        <v>109394</v>
      </c>
      <c r="G4" s="148">
        <f t="shared" si="0"/>
        <v>130126</v>
      </c>
      <c r="H4" s="150">
        <f t="shared" si="0"/>
        <v>132784</v>
      </c>
      <c r="I4" s="148">
        <f t="shared" si="0"/>
        <v>141551</v>
      </c>
      <c r="J4" s="148">
        <f t="shared" si="0"/>
        <v>161906</v>
      </c>
      <c r="K4" s="148">
        <f t="shared" si="0"/>
        <v>168488.019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33705</v>
      </c>
      <c r="D5" s="153">
        <v>39280</v>
      </c>
      <c r="E5" s="153">
        <v>64901</v>
      </c>
      <c r="F5" s="152">
        <v>81903</v>
      </c>
      <c r="G5" s="153">
        <v>92624</v>
      </c>
      <c r="H5" s="154">
        <v>95109</v>
      </c>
      <c r="I5" s="153">
        <v>103491</v>
      </c>
      <c r="J5" s="153">
        <v>123038</v>
      </c>
      <c r="K5" s="154">
        <v>126773.80499999999</v>
      </c>
      <c r="AA5" s="41">
        <v>2</v>
      </c>
    </row>
    <row r="6" spans="1:27" s="18" customFormat="1" ht="12.75" customHeight="1" x14ac:dyDescent="0.25">
      <c r="A6" s="64"/>
      <c r="B6" s="114" t="s">
        <v>45</v>
      </c>
      <c r="C6" s="156">
        <v>70834</v>
      </c>
      <c r="D6" s="157">
        <v>29824</v>
      </c>
      <c r="E6" s="157">
        <v>25641</v>
      </c>
      <c r="F6" s="156">
        <v>27491</v>
      </c>
      <c r="G6" s="157">
        <v>37454</v>
      </c>
      <c r="H6" s="158">
        <v>37617</v>
      </c>
      <c r="I6" s="157">
        <v>38060</v>
      </c>
      <c r="J6" s="157">
        <v>38868</v>
      </c>
      <c r="K6" s="158">
        <v>41714.214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45</v>
      </c>
      <c r="D7" s="160">
        <v>24</v>
      </c>
      <c r="E7" s="160">
        <v>114</v>
      </c>
      <c r="F7" s="159">
        <v>0</v>
      </c>
      <c r="G7" s="160">
        <v>48</v>
      </c>
      <c r="H7" s="161">
        <v>58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1038898</v>
      </c>
      <c r="D8" s="148">
        <f t="shared" ref="D8:K8" si="1">SUM(D9:D15)</f>
        <v>987639</v>
      </c>
      <c r="E8" s="148">
        <f t="shared" si="1"/>
        <v>976387</v>
      </c>
      <c r="F8" s="149">
        <f t="shared" si="1"/>
        <v>1122191</v>
      </c>
      <c r="G8" s="148">
        <f t="shared" si="1"/>
        <v>1352301</v>
      </c>
      <c r="H8" s="150">
        <f t="shared" si="1"/>
        <v>1122301</v>
      </c>
      <c r="I8" s="148">
        <f t="shared" si="1"/>
        <v>1066622</v>
      </c>
      <c r="J8" s="148">
        <f t="shared" si="1"/>
        <v>1134015</v>
      </c>
      <c r="K8" s="148">
        <f t="shared" si="1"/>
        <v>1255209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1198</v>
      </c>
      <c r="D11" s="157">
        <v>1300</v>
      </c>
      <c r="E11" s="157">
        <v>500</v>
      </c>
      <c r="F11" s="156">
        <v>1055</v>
      </c>
      <c r="G11" s="157">
        <v>355</v>
      </c>
      <c r="H11" s="158">
        <v>355</v>
      </c>
      <c r="I11" s="157">
        <v>1108</v>
      </c>
      <c r="J11" s="157">
        <v>1159</v>
      </c>
      <c r="K11" s="158">
        <v>1222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1037700</v>
      </c>
      <c r="D15" s="160">
        <v>986339</v>
      </c>
      <c r="E15" s="160">
        <v>975887</v>
      </c>
      <c r="F15" s="159">
        <v>1121136</v>
      </c>
      <c r="G15" s="160">
        <v>1351946</v>
      </c>
      <c r="H15" s="161">
        <v>1121946</v>
      </c>
      <c r="I15" s="160">
        <v>1065514</v>
      </c>
      <c r="J15" s="160">
        <v>1132856</v>
      </c>
      <c r="K15" s="161">
        <v>1253987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1249</v>
      </c>
      <c r="D16" s="148">
        <f t="shared" ref="D16:K16" si="2">SUM(D17:D23)</f>
        <v>1177</v>
      </c>
      <c r="E16" s="148">
        <f t="shared" si="2"/>
        <v>1009</v>
      </c>
      <c r="F16" s="149">
        <f t="shared" si="2"/>
        <v>2040</v>
      </c>
      <c r="G16" s="148">
        <f t="shared" si="2"/>
        <v>1740</v>
      </c>
      <c r="H16" s="150">
        <f t="shared" si="2"/>
        <v>1940</v>
      </c>
      <c r="I16" s="148">
        <f t="shared" si="2"/>
        <v>2144</v>
      </c>
      <c r="J16" s="148">
        <f t="shared" si="2"/>
        <v>2311</v>
      </c>
      <c r="K16" s="148">
        <f t="shared" si="2"/>
        <v>2438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761</v>
      </c>
      <c r="D18" s="157">
        <v>999</v>
      </c>
      <c r="E18" s="157">
        <v>1009</v>
      </c>
      <c r="F18" s="156">
        <v>2040</v>
      </c>
      <c r="G18" s="157">
        <v>1740</v>
      </c>
      <c r="H18" s="158">
        <v>1940</v>
      </c>
      <c r="I18" s="157">
        <v>2144</v>
      </c>
      <c r="J18" s="157">
        <v>2311</v>
      </c>
      <c r="K18" s="158">
        <v>2438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488</v>
      </c>
      <c r="D23" s="160">
        <v>178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2</v>
      </c>
      <c r="D24" s="148">
        <v>3311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1144733</v>
      </c>
      <c r="D26" s="103">
        <f t="shared" ref="D26:K26" si="3">+D4+D8+D16+D24</f>
        <v>1061255</v>
      </c>
      <c r="E26" s="103">
        <f t="shared" si="3"/>
        <v>1068052</v>
      </c>
      <c r="F26" s="104">
        <f t="shared" si="3"/>
        <v>1233625</v>
      </c>
      <c r="G26" s="103">
        <f t="shared" si="3"/>
        <v>1484167</v>
      </c>
      <c r="H26" s="105">
        <f t="shared" si="3"/>
        <v>1257025</v>
      </c>
      <c r="I26" s="103">
        <f t="shared" si="3"/>
        <v>1210317</v>
      </c>
      <c r="J26" s="103">
        <f t="shared" si="3"/>
        <v>1298232</v>
      </c>
      <c r="K26" s="103">
        <f t="shared" si="3"/>
        <v>1426135.0190000001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158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133</v>
      </c>
      <c r="D3" s="22" t="s">
        <v>134</v>
      </c>
      <c r="E3" s="22" t="s">
        <v>135</v>
      </c>
      <c r="F3" s="173" t="s">
        <v>136</v>
      </c>
      <c r="G3" s="174"/>
      <c r="H3" s="175"/>
      <c r="I3" s="22" t="s">
        <v>137</v>
      </c>
      <c r="J3" s="22" t="s">
        <v>138</v>
      </c>
      <c r="K3" s="22" t="s">
        <v>139</v>
      </c>
      <c r="Z3" s="164" t="s">
        <v>117</v>
      </c>
    </row>
    <row r="4" spans="1:27" s="18" customFormat="1" ht="12.75" customHeight="1" x14ac:dyDescent="0.2">
      <c r="A4" s="70"/>
      <c r="B4" s="171" t="s">
        <v>154</v>
      </c>
      <c r="C4" s="157">
        <v>12001</v>
      </c>
      <c r="D4" s="157">
        <v>19658</v>
      </c>
      <c r="E4" s="157">
        <v>32086</v>
      </c>
      <c r="F4" s="152">
        <v>34546</v>
      </c>
      <c r="G4" s="153">
        <v>65789</v>
      </c>
      <c r="H4" s="154">
        <v>67912</v>
      </c>
      <c r="I4" s="157">
        <v>79922</v>
      </c>
      <c r="J4" s="157">
        <v>95396</v>
      </c>
      <c r="K4" s="157">
        <v>88565</v>
      </c>
      <c r="Z4" s="163">
        <f t="shared" ref="Z4:Z20" si="0">IF(LEN(B4)&lt;5,0,1)</f>
        <v>1</v>
      </c>
      <c r="AA4" s="32" t="s">
        <v>8</v>
      </c>
    </row>
    <row r="5" spans="1:27" s="18" customFormat="1" ht="12.75" hidden="1" customHeight="1" x14ac:dyDescent="0.2">
      <c r="A5" s="70"/>
      <c r="B5" s="171" t="s">
        <v>0</v>
      </c>
      <c r="C5" s="157">
        <v>0</v>
      </c>
      <c r="D5" s="157">
        <v>0</v>
      </c>
      <c r="E5" s="157">
        <v>0</v>
      </c>
      <c r="F5" s="156">
        <v>0</v>
      </c>
      <c r="G5" s="157">
        <v>0</v>
      </c>
      <c r="H5" s="158">
        <v>0</v>
      </c>
      <c r="I5" s="157">
        <v>0</v>
      </c>
      <c r="J5" s="157">
        <v>0</v>
      </c>
      <c r="K5" s="157">
        <v>0</v>
      </c>
      <c r="Z5" s="163">
        <f t="shared" si="0"/>
        <v>0</v>
      </c>
      <c r="AA5" s="41">
        <v>3</v>
      </c>
    </row>
    <row r="6" spans="1:27" s="18" customFormat="1" ht="12.75" hidden="1" customHeight="1" x14ac:dyDescent="0.2">
      <c r="A6" s="70"/>
      <c r="B6" s="171" t="s">
        <v>0</v>
      </c>
      <c r="C6" s="157"/>
      <c r="D6" s="157"/>
      <c r="E6" s="157"/>
      <c r="F6" s="156"/>
      <c r="G6" s="157"/>
      <c r="H6" s="158"/>
      <c r="I6" s="157"/>
      <c r="J6" s="157"/>
      <c r="K6" s="157"/>
      <c r="Z6" s="163">
        <f t="shared" si="0"/>
        <v>0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12001</v>
      </c>
      <c r="D19" s="103">
        <f t="shared" ref="D19:K19" si="1">SUM(D4:D18)</f>
        <v>19658</v>
      </c>
      <c r="E19" s="103">
        <f t="shared" si="1"/>
        <v>32086</v>
      </c>
      <c r="F19" s="104">
        <f t="shared" si="1"/>
        <v>34546</v>
      </c>
      <c r="G19" s="103">
        <f t="shared" si="1"/>
        <v>65789</v>
      </c>
      <c r="H19" s="105">
        <f t="shared" si="1"/>
        <v>67912</v>
      </c>
      <c r="I19" s="103">
        <f t="shared" si="1"/>
        <v>79922</v>
      </c>
      <c r="J19" s="103">
        <f t="shared" si="1"/>
        <v>95396</v>
      </c>
      <c r="K19" s="103">
        <f t="shared" si="1"/>
        <v>88565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159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133</v>
      </c>
      <c r="D3" s="22" t="s">
        <v>134</v>
      </c>
      <c r="E3" s="22" t="s">
        <v>135</v>
      </c>
      <c r="F3" s="173" t="s">
        <v>136</v>
      </c>
      <c r="G3" s="174"/>
      <c r="H3" s="175"/>
      <c r="I3" s="22" t="s">
        <v>137</v>
      </c>
      <c r="J3" s="22" t="s">
        <v>138</v>
      </c>
      <c r="K3" s="22" t="s">
        <v>139</v>
      </c>
    </row>
    <row r="4" spans="1:27" s="31" customFormat="1" ht="12.75" customHeight="1" x14ac:dyDescent="0.2">
      <c r="A4" s="56"/>
      <c r="B4" s="111" t="s">
        <v>41</v>
      </c>
      <c r="C4" s="148">
        <f>SUM(C5:C7)</f>
        <v>11959</v>
      </c>
      <c r="D4" s="148">
        <f t="shared" ref="D4:K4" si="0">SUM(D5:D7)</f>
        <v>19018</v>
      </c>
      <c r="E4" s="148">
        <f t="shared" si="0"/>
        <v>31361</v>
      </c>
      <c r="F4" s="149">
        <f t="shared" si="0"/>
        <v>33858</v>
      </c>
      <c r="G4" s="148">
        <f t="shared" si="0"/>
        <v>65051</v>
      </c>
      <c r="H4" s="150">
        <f t="shared" si="0"/>
        <v>66974</v>
      </c>
      <c r="I4" s="148">
        <f t="shared" si="0"/>
        <v>79198</v>
      </c>
      <c r="J4" s="148">
        <f t="shared" si="0"/>
        <v>94581</v>
      </c>
      <c r="K4" s="148">
        <f t="shared" si="0"/>
        <v>87706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6153</v>
      </c>
      <c r="D5" s="153">
        <v>8806</v>
      </c>
      <c r="E5" s="153">
        <v>15787</v>
      </c>
      <c r="F5" s="152">
        <v>24170</v>
      </c>
      <c r="G5" s="153">
        <v>41127</v>
      </c>
      <c r="H5" s="154">
        <v>43250</v>
      </c>
      <c r="I5" s="153">
        <v>52792</v>
      </c>
      <c r="J5" s="153">
        <v>68655</v>
      </c>
      <c r="K5" s="154">
        <v>60759</v>
      </c>
      <c r="AA5" s="41">
        <v>3</v>
      </c>
    </row>
    <row r="6" spans="1:27" s="18" customFormat="1" ht="12.75" customHeight="1" x14ac:dyDescent="0.25">
      <c r="A6" s="64"/>
      <c r="B6" s="114" t="s">
        <v>45</v>
      </c>
      <c r="C6" s="156">
        <v>5803</v>
      </c>
      <c r="D6" s="157">
        <v>10188</v>
      </c>
      <c r="E6" s="157">
        <v>15543</v>
      </c>
      <c r="F6" s="156">
        <v>9688</v>
      </c>
      <c r="G6" s="157">
        <v>23876</v>
      </c>
      <c r="H6" s="158">
        <v>23666</v>
      </c>
      <c r="I6" s="157">
        <v>26406</v>
      </c>
      <c r="J6" s="157">
        <v>25926</v>
      </c>
      <c r="K6" s="158">
        <v>26947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3</v>
      </c>
      <c r="D7" s="160">
        <v>24</v>
      </c>
      <c r="E7" s="160">
        <v>31</v>
      </c>
      <c r="F7" s="159">
        <v>0</v>
      </c>
      <c r="G7" s="160">
        <v>48</v>
      </c>
      <c r="H7" s="161">
        <v>58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0</v>
      </c>
      <c r="D8" s="148">
        <f t="shared" ref="D8:K8" si="1">SUM(D9:D15)</f>
        <v>0</v>
      </c>
      <c r="E8" s="148">
        <f t="shared" si="1"/>
        <v>0</v>
      </c>
      <c r="F8" s="149">
        <f t="shared" si="1"/>
        <v>0</v>
      </c>
      <c r="G8" s="148">
        <f t="shared" si="1"/>
        <v>50</v>
      </c>
      <c r="H8" s="150">
        <f t="shared" si="1"/>
        <v>50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0</v>
      </c>
      <c r="E15" s="160">
        <v>0</v>
      </c>
      <c r="F15" s="159">
        <v>0</v>
      </c>
      <c r="G15" s="160">
        <v>50</v>
      </c>
      <c r="H15" s="161">
        <v>50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42</v>
      </c>
      <c r="D16" s="148">
        <f t="shared" ref="D16:K16" si="2">SUM(D17:D23)</f>
        <v>640</v>
      </c>
      <c r="E16" s="148">
        <f t="shared" si="2"/>
        <v>725</v>
      </c>
      <c r="F16" s="149">
        <f t="shared" si="2"/>
        <v>688</v>
      </c>
      <c r="G16" s="148">
        <f t="shared" si="2"/>
        <v>688</v>
      </c>
      <c r="H16" s="150">
        <f t="shared" si="2"/>
        <v>888</v>
      </c>
      <c r="I16" s="148">
        <f t="shared" si="2"/>
        <v>724</v>
      </c>
      <c r="J16" s="148">
        <f t="shared" si="2"/>
        <v>815</v>
      </c>
      <c r="K16" s="148">
        <f t="shared" si="2"/>
        <v>859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42</v>
      </c>
      <c r="D18" s="157">
        <v>640</v>
      </c>
      <c r="E18" s="157">
        <v>725</v>
      </c>
      <c r="F18" s="156">
        <v>688</v>
      </c>
      <c r="G18" s="157">
        <v>688</v>
      </c>
      <c r="H18" s="158">
        <v>888</v>
      </c>
      <c r="I18" s="157">
        <v>724</v>
      </c>
      <c r="J18" s="157">
        <v>815</v>
      </c>
      <c r="K18" s="158">
        <v>859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12001</v>
      </c>
      <c r="D26" s="103">
        <f t="shared" ref="D26:K26" si="3">+D4+D8+D16+D24</f>
        <v>19658</v>
      </c>
      <c r="E26" s="103">
        <f t="shared" si="3"/>
        <v>32086</v>
      </c>
      <c r="F26" s="104">
        <f t="shared" si="3"/>
        <v>34546</v>
      </c>
      <c r="G26" s="103">
        <f t="shared" si="3"/>
        <v>65789</v>
      </c>
      <c r="H26" s="105">
        <f t="shared" si="3"/>
        <v>67912</v>
      </c>
      <c r="I26" s="103">
        <f t="shared" si="3"/>
        <v>79922</v>
      </c>
      <c r="J26" s="103">
        <f t="shared" si="3"/>
        <v>95396</v>
      </c>
      <c r="K26" s="103">
        <f t="shared" si="3"/>
        <v>88565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160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133</v>
      </c>
      <c r="D3" s="22" t="s">
        <v>134</v>
      </c>
      <c r="E3" s="22" t="s">
        <v>135</v>
      </c>
      <c r="F3" s="173" t="s">
        <v>136</v>
      </c>
      <c r="G3" s="174"/>
      <c r="H3" s="175"/>
      <c r="I3" s="22" t="s">
        <v>137</v>
      </c>
      <c r="J3" s="22" t="s">
        <v>138</v>
      </c>
      <c r="K3" s="22" t="s">
        <v>139</v>
      </c>
      <c r="Z3" s="164" t="s">
        <v>117</v>
      </c>
    </row>
    <row r="4" spans="1:27" s="18" customFormat="1" ht="12.75" customHeight="1" x14ac:dyDescent="0.2">
      <c r="A4" s="70"/>
      <c r="B4" s="171" t="s">
        <v>122</v>
      </c>
      <c r="C4" s="157">
        <v>1496</v>
      </c>
      <c r="D4" s="157">
        <v>1433</v>
      </c>
      <c r="E4" s="157">
        <v>1438</v>
      </c>
      <c r="F4" s="152">
        <v>1772</v>
      </c>
      <c r="G4" s="153">
        <v>2000</v>
      </c>
      <c r="H4" s="154">
        <v>2000</v>
      </c>
      <c r="I4" s="157">
        <v>1853</v>
      </c>
      <c r="J4" s="157">
        <v>1953</v>
      </c>
      <c r="K4" s="157">
        <v>2058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123</v>
      </c>
      <c r="C5" s="157">
        <v>1560</v>
      </c>
      <c r="D5" s="157">
        <v>1958</v>
      </c>
      <c r="E5" s="157">
        <v>1886</v>
      </c>
      <c r="F5" s="156">
        <v>2740</v>
      </c>
      <c r="G5" s="157">
        <v>2564</v>
      </c>
      <c r="H5" s="158">
        <v>2345</v>
      </c>
      <c r="I5" s="157">
        <v>2891</v>
      </c>
      <c r="J5" s="157">
        <v>3047</v>
      </c>
      <c r="K5" s="157">
        <v>3212</v>
      </c>
      <c r="Z5" s="163">
        <f t="shared" si="0"/>
        <v>1</v>
      </c>
      <c r="AA5" s="41">
        <v>4</v>
      </c>
    </row>
    <row r="6" spans="1:27" s="18" customFormat="1" ht="12.75" customHeight="1" x14ac:dyDescent="0.2">
      <c r="A6" s="70"/>
      <c r="B6" s="171" t="s">
        <v>124</v>
      </c>
      <c r="C6" s="157">
        <v>8172</v>
      </c>
      <c r="D6" s="157">
        <v>10849</v>
      </c>
      <c r="E6" s="157">
        <v>4774</v>
      </c>
      <c r="F6" s="156">
        <v>6475</v>
      </c>
      <c r="G6" s="157">
        <v>8875</v>
      </c>
      <c r="H6" s="158">
        <v>9270</v>
      </c>
      <c r="I6" s="157">
        <v>13389</v>
      </c>
      <c r="J6" s="157">
        <v>14639</v>
      </c>
      <c r="K6" s="157">
        <v>15111</v>
      </c>
      <c r="Z6" s="163">
        <f t="shared" si="0"/>
        <v>1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11228</v>
      </c>
      <c r="D19" s="103">
        <f t="shared" ref="D19:K19" si="1">SUM(D4:D18)</f>
        <v>14240</v>
      </c>
      <c r="E19" s="103">
        <f t="shared" si="1"/>
        <v>8098</v>
      </c>
      <c r="F19" s="104">
        <f t="shared" si="1"/>
        <v>10987</v>
      </c>
      <c r="G19" s="103">
        <f t="shared" si="1"/>
        <v>13439</v>
      </c>
      <c r="H19" s="105">
        <f t="shared" si="1"/>
        <v>13615</v>
      </c>
      <c r="I19" s="103">
        <f t="shared" si="1"/>
        <v>18133</v>
      </c>
      <c r="J19" s="103">
        <f t="shared" si="1"/>
        <v>19639</v>
      </c>
      <c r="K19" s="103">
        <f t="shared" si="1"/>
        <v>20381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161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133</v>
      </c>
      <c r="D3" s="22" t="s">
        <v>134</v>
      </c>
      <c r="E3" s="22" t="s">
        <v>135</v>
      </c>
      <c r="F3" s="173" t="s">
        <v>136</v>
      </c>
      <c r="G3" s="174"/>
      <c r="H3" s="175"/>
      <c r="I3" s="22" t="s">
        <v>137</v>
      </c>
      <c r="J3" s="22" t="s">
        <v>138</v>
      </c>
      <c r="K3" s="22" t="s">
        <v>139</v>
      </c>
    </row>
    <row r="4" spans="1:27" s="31" customFormat="1" ht="12.75" customHeight="1" x14ac:dyDescent="0.2">
      <c r="A4" s="56"/>
      <c r="B4" s="111" t="s">
        <v>41</v>
      </c>
      <c r="C4" s="148">
        <f>SUM(C5:C7)</f>
        <v>11026</v>
      </c>
      <c r="D4" s="148">
        <f t="shared" ref="D4:K4" si="0">SUM(D5:D7)</f>
        <v>13471</v>
      </c>
      <c r="E4" s="148">
        <f t="shared" si="0"/>
        <v>7598</v>
      </c>
      <c r="F4" s="149">
        <f t="shared" si="0"/>
        <v>9273</v>
      </c>
      <c r="G4" s="148">
        <f t="shared" si="0"/>
        <v>11665</v>
      </c>
      <c r="H4" s="150">
        <f t="shared" si="0"/>
        <v>11841</v>
      </c>
      <c r="I4" s="148">
        <f t="shared" si="0"/>
        <v>16035</v>
      </c>
      <c r="J4" s="148">
        <f t="shared" si="0"/>
        <v>17437</v>
      </c>
      <c r="K4" s="148">
        <f t="shared" si="0"/>
        <v>18059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8445</v>
      </c>
      <c r="D5" s="153">
        <v>9019</v>
      </c>
      <c r="E5" s="153">
        <v>5541</v>
      </c>
      <c r="F5" s="152">
        <v>6415</v>
      </c>
      <c r="G5" s="153">
        <v>8922</v>
      </c>
      <c r="H5" s="154">
        <v>8725</v>
      </c>
      <c r="I5" s="153">
        <v>10488</v>
      </c>
      <c r="J5" s="153">
        <v>13013</v>
      </c>
      <c r="K5" s="154">
        <v>14661</v>
      </c>
      <c r="AA5" s="41">
        <v>4</v>
      </c>
    </row>
    <row r="6" spans="1:27" s="18" customFormat="1" ht="12.75" customHeight="1" x14ac:dyDescent="0.25">
      <c r="A6" s="64"/>
      <c r="B6" s="114" t="s">
        <v>45</v>
      </c>
      <c r="C6" s="156">
        <v>2566</v>
      </c>
      <c r="D6" s="157">
        <v>4452</v>
      </c>
      <c r="E6" s="157">
        <v>2057</v>
      </c>
      <c r="F6" s="156">
        <v>2858</v>
      </c>
      <c r="G6" s="157">
        <v>2743</v>
      </c>
      <c r="H6" s="158">
        <v>3116</v>
      </c>
      <c r="I6" s="157">
        <v>5547</v>
      </c>
      <c r="J6" s="157">
        <v>4424</v>
      </c>
      <c r="K6" s="158">
        <v>3398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15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15</v>
      </c>
      <c r="D8" s="148">
        <f t="shared" ref="D8:K8" si="1">SUM(D9:D15)</f>
        <v>370</v>
      </c>
      <c r="E8" s="148">
        <f t="shared" si="1"/>
        <v>500</v>
      </c>
      <c r="F8" s="149">
        <f t="shared" si="1"/>
        <v>1255</v>
      </c>
      <c r="G8" s="148">
        <f t="shared" si="1"/>
        <v>1315</v>
      </c>
      <c r="H8" s="150">
        <f t="shared" si="1"/>
        <v>1315</v>
      </c>
      <c r="I8" s="148">
        <f t="shared" si="1"/>
        <v>1616</v>
      </c>
      <c r="J8" s="148">
        <f t="shared" si="1"/>
        <v>1694</v>
      </c>
      <c r="K8" s="148">
        <f t="shared" si="1"/>
        <v>1786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500</v>
      </c>
      <c r="F11" s="156">
        <v>1055</v>
      </c>
      <c r="G11" s="157">
        <v>355</v>
      </c>
      <c r="H11" s="158">
        <v>355</v>
      </c>
      <c r="I11" s="157">
        <v>1108</v>
      </c>
      <c r="J11" s="157">
        <v>1159</v>
      </c>
      <c r="K11" s="158">
        <v>1222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15</v>
      </c>
      <c r="D15" s="160">
        <v>370</v>
      </c>
      <c r="E15" s="160">
        <v>0</v>
      </c>
      <c r="F15" s="159">
        <v>200</v>
      </c>
      <c r="G15" s="160">
        <v>960</v>
      </c>
      <c r="H15" s="161">
        <v>960</v>
      </c>
      <c r="I15" s="160">
        <v>508</v>
      </c>
      <c r="J15" s="160">
        <v>535</v>
      </c>
      <c r="K15" s="161">
        <v>564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186</v>
      </c>
      <c r="D16" s="148">
        <f t="shared" ref="D16:K16" si="2">SUM(D17:D23)</f>
        <v>399</v>
      </c>
      <c r="E16" s="148">
        <f t="shared" si="2"/>
        <v>0</v>
      </c>
      <c r="F16" s="149">
        <f t="shared" si="2"/>
        <v>459</v>
      </c>
      <c r="G16" s="148">
        <f t="shared" si="2"/>
        <v>459</v>
      </c>
      <c r="H16" s="150">
        <f t="shared" si="2"/>
        <v>459</v>
      </c>
      <c r="I16" s="148">
        <f t="shared" si="2"/>
        <v>482</v>
      </c>
      <c r="J16" s="148">
        <f t="shared" si="2"/>
        <v>508</v>
      </c>
      <c r="K16" s="148">
        <f t="shared" si="2"/>
        <v>536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186</v>
      </c>
      <c r="D18" s="157">
        <v>221</v>
      </c>
      <c r="E18" s="157">
        <v>0</v>
      </c>
      <c r="F18" s="156">
        <v>459</v>
      </c>
      <c r="G18" s="157">
        <v>459</v>
      </c>
      <c r="H18" s="158">
        <v>459</v>
      </c>
      <c r="I18" s="157">
        <v>482</v>
      </c>
      <c r="J18" s="157">
        <v>508</v>
      </c>
      <c r="K18" s="158">
        <v>536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178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1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11228</v>
      </c>
      <c r="D26" s="103">
        <f t="shared" ref="D26:K26" si="3">+D4+D8+D16+D24</f>
        <v>14240</v>
      </c>
      <c r="E26" s="103">
        <f t="shared" si="3"/>
        <v>8098</v>
      </c>
      <c r="F26" s="104">
        <f t="shared" si="3"/>
        <v>10987</v>
      </c>
      <c r="G26" s="103">
        <f t="shared" si="3"/>
        <v>13439</v>
      </c>
      <c r="H26" s="105">
        <f t="shared" si="3"/>
        <v>13615</v>
      </c>
      <c r="I26" s="103">
        <f t="shared" si="3"/>
        <v>18133</v>
      </c>
      <c r="J26" s="103">
        <f t="shared" si="3"/>
        <v>19639</v>
      </c>
      <c r="K26" s="103">
        <f t="shared" si="3"/>
        <v>20381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162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133</v>
      </c>
      <c r="D3" s="22" t="s">
        <v>134</v>
      </c>
      <c r="E3" s="22" t="s">
        <v>135</v>
      </c>
      <c r="F3" s="173" t="s">
        <v>136</v>
      </c>
      <c r="G3" s="174"/>
      <c r="H3" s="175"/>
      <c r="I3" s="22" t="s">
        <v>137</v>
      </c>
      <c r="J3" s="22" t="s">
        <v>138</v>
      </c>
      <c r="K3" s="22" t="s">
        <v>139</v>
      </c>
      <c r="Z3" s="164" t="s">
        <v>117</v>
      </c>
    </row>
    <row r="4" spans="1:27" s="18" customFormat="1" ht="12.75" customHeight="1" x14ac:dyDescent="0.2">
      <c r="A4" s="70"/>
      <c r="B4" s="171" t="s">
        <v>122</v>
      </c>
      <c r="C4" s="157">
        <v>82792</v>
      </c>
      <c r="D4" s="157">
        <v>36577</v>
      </c>
      <c r="E4" s="157">
        <v>51431</v>
      </c>
      <c r="F4" s="152">
        <v>65684</v>
      </c>
      <c r="G4" s="153">
        <v>52909</v>
      </c>
      <c r="H4" s="154">
        <v>53407</v>
      </c>
      <c r="I4" s="157">
        <v>46954</v>
      </c>
      <c r="J4" s="157">
        <v>49780</v>
      </c>
      <c r="K4" s="157">
        <v>62612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125</v>
      </c>
      <c r="C5" s="157">
        <v>204185</v>
      </c>
      <c r="D5" s="157">
        <v>157767</v>
      </c>
      <c r="E5" s="157">
        <v>286676</v>
      </c>
      <c r="F5" s="156">
        <v>223200</v>
      </c>
      <c r="G5" s="157">
        <v>287300</v>
      </c>
      <c r="H5" s="158">
        <v>182527</v>
      </c>
      <c r="I5" s="157">
        <v>152189</v>
      </c>
      <c r="J5" s="157">
        <v>75838</v>
      </c>
      <c r="K5" s="157">
        <v>81892</v>
      </c>
      <c r="Z5" s="163">
        <f t="shared" si="0"/>
        <v>1</v>
      </c>
      <c r="AA5" s="41">
        <v>5</v>
      </c>
    </row>
    <row r="6" spans="1:27" s="18" customFormat="1" ht="12.75" customHeight="1" x14ac:dyDescent="0.2">
      <c r="A6" s="70"/>
      <c r="B6" s="171" t="s">
        <v>126</v>
      </c>
      <c r="C6" s="157">
        <v>829635</v>
      </c>
      <c r="D6" s="157">
        <v>695411</v>
      </c>
      <c r="E6" s="157">
        <v>297868</v>
      </c>
      <c r="F6" s="156">
        <v>620412</v>
      </c>
      <c r="G6" s="157">
        <v>900914</v>
      </c>
      <c r="H6" s="158">
        <v>733954</v>
      </c>
      <c r="I6" s="157">
        <v>742976</v>
      </c>
      <c r="J6" s="157">
        <v>867956</v>
      </c>
      <c r="K6" s="157">
        <v>888976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127</v>
      </c>
      <c r="C7" s="157">
        <v>0</v>
      </c>
      <c r="D7" s="157">
        <v>100089</v>
      </c>
      <c r="E7" s="157">
        <v>361486</v>
      </c>
      <c r="F7" s="156">
        <v>277324</v>
      </c>
      <c r="G7" s="157">
        <v>162222</v>
      </c>
      <c r="H7" s="158">
        <v>203455</v>
      </c>
      <c r="I7" s="157">
        <v>168591</v>
      </c>
      <c r="J7" s="157">
        <v>188000</v>
      </c>
      <c r="K7" s="157">
        <v>282000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128</v>
      </c>
      <c r="C8" s="157">
        <v>3865</v>
      </c>
      <c r="D8" s="157">
        <v>36013</v>
      </c>
      <c r="E8" s="157">
        <v>29579</v>
      </c>
      <c r="F8" s="156">
        <v>0</v>
      </c>
      <c r="G8" s="157">
        <v>500</v>
      </c>
      <c r="H8" s="158">
        <v>1000</v>
      </c>
      <c r="I8" s="157">
        <v>0</v>
      </c>
      <c r="J8" s="157">
        <v>0</v>
      </c>
      <c r="K8" s="157">
        <v>0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71" t="s">
        <v>129</v>
      </c>
      <c r="C9" s="157">
        <v>0</v>
      </c>
      <c r="D9" s="157">
        <v>0</v>
      </c>
      <c r="E9" s="157">
        <v>0</v>
      </c>
      <c r="F9" s="156">
        <v>0</v>
      </c>
      <c r="G9" s="157">
        <v>0</v>
      </c>
      <c r="H9" s="158">
        <v>0</v>
      </c>
      <c r="I9" s="157">
        <v>0</v>
      </c>
      <c r="J9" s="157">
        <v>0</v>
      </c>
      <c r="K9" s="157">
        <v>0</v>
      </c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130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1120477</v>
      </c>
      <c r="D19" s="103">
        <f t="shared" ref="D19:K19" si="1">SUM(D4:D18)</f>
        <v>1025857</v>
      </c>
      <c r="E19" s="103">
        <f t="shared" si="1"/>
        <v>1027040</v>
      </c>
      <c r="F19" s="104">
        <f t="shared" si="1"/>
        <v>1186620</v>
      </c>
      <c r="G19" s="103">
        <f t="shared" si="1"/>
        <v>1403845</v>
      </c>
      <c r="H19" s="105">
        <f t="shared" si="1"/>
        <v>1174343</v>
      </c>
      <c r="I19" s="103">
        <f t="shared" si="1"/>
        <v>1110710</v>
      </c>
      <c r="J19" s="103">
        <f t="shared" si="1"/>
        <v>1181574</v>
      </c>
      <c r="K19" s="103">
        <f t="shared" si="1"/>
        <v>1315480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163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133</v>
      </c>
      <c r="D3" s="22" t="s">
        <v>134</v>
      </c>
      <c r="E3" s="22" t="s">
        <v>135</v>
      </c>
      <c r="F3" s="173" t="s">
        <v>136</v>
      </c>
      <c r="G3" s="174"/>
      <c r="H3" s="175"/>
      <c r="I3" s="22" t="s">
        <v>137</v>
      </c>
      <c r="J3" s="22" t="s">
        <v>138</v>
      </c>
      <c r="K3" s="22" t="s">
        <v>139</v>
      </c>
    </row>
    <row r="4" spans="1:27" s="31" customFormat="1" ht="12.75" customHeight="1" x14ac:dyDescent="0.2">
      <c r="A4" s="56"/>
      <c r="B4" s="111" t="s">
        <v>41</v>
      </c>
      <c r="C4" s="148">
        <f>SUM(C5:C7)</f>
        <v>80572</v>
      </c>
      <c r="D4" s="148">
        <f t="shared" ref="D4:K4" si="0">SUM(D5:D7)</f>
        <v>35139</v>
      </c>
      <c r="E4" s="148">
        <f t="shared" si="0"/>
        <v>50869</v>
      </c>
      <c r="F4" s="149">
        <f t="shared" si="0"/>
        <v>64791</v>
      </c>
      <c r="G4" s="148">
        <f t="shared" si="0"/>
        <v>52316</v>
      </c>
      <c r="H4" s="150">
        <f t="shared" si="0"/>
        <v>52814</v>
      </c>
      <c r="I4" s="148">
        <f t="shared" si="0"/>
        <v>44766</v>
      </c>
      <c r="J4" s="148">
        <f t="shared" si="0"/>
        <v>48265</v>
      </c>
      <c r="K4" s="148">
        <f t="shared" si="0"/>
        <v>61014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18300</v>
      </c>
      <c r="D5" s="153">
        <v>20605</v>
      </c>
      <c r="E5" s="153">
        <v>42858</v>
      </c>
      <c r="F5" s="152">
        <v>50268</v>
      </c>
      <c r="G5" s="153">
        <v>41853</v>
      </c>
      <c r="H5" s="154">
        <v>42351</v>
      </c>
      <c r="I5" s="153">
        <v>39103</v>
      </c>
      <c r="J5" s="153">
        <v>40185</v>
      </c>
      <c r="K5" s="154">
        <v>50106</v>
      </c>
      <c r="AA5" s="41">
        <v>5</v>
      </c>
    </row>
    <row r="6" spans="1:27" s="18" customFormat="1" ht="12.75" customHeight="1" x14ac:dyDescent="0.25">
      <c r="A6" s="64"/>
      <c r="B6" s="114" t="s">
        <v>45</v>
      </c>
      <c r="C6" s="156">
        <v>62245</v>
      </c>
      <c r="D6" s="157">
        <v>14534</v>
      </c>
      <c r="E6" s="157">
        <v>7928</v>
      </c>
      <c r="F6" s="156">
        <v>14523</v>
      </c>
      <c r="G6" s="157">
        <v>10463</v>
      </c>
      <c r="H6" s="158">
        <v>10463</v>
      </c>
      <c r="I6" s="157">
        <v>5663</v>
      </c>
      <c r="J6" s="157">
        <v>8080</v>
      </c>
      <c r="K6" s="158">
        <v>10908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27</v>
      </c>
      <c r="D7" s="160">
        <v>0</v>
      </c>
      <c r="E7" s="160">
        <v>83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1038883</v>
      </c>
      <c r="D8" s="148">
        <f t="shared" ref="D8:K8" si="1">SUM(D9:D15)</f>
        <v>987269</v>
      </c>
      <c r="E8" s="148">
        <f t="shared" si="1"/>
        <v>975887</v>
      </c>
      <c r="F8" s="149">
        <f t="shared" si="1"/>
        <v>1120936</v>
      </c>
      <c r="G8" s="148">
        <f t="shared" si="1"/>
        <v>1350936</v>
      </c>
      <c r="H8" s="150">
        <f t="shared" si="1"/>
        <v>1120936</v>
      </c>
      <c r="I8" s="148">
        <f t="shared" si="1"/>
        <v>1065006</v>
      </c>
      <c r="J8" s="148">
        <f t="shared" si="1"/>
        <v>1132321</v>
      </c>
      <c r="K8" s="148">
        <f t="shared" si="1"/>
        <v>1253423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1198</v>
      </c>
      <c r="D11" s="157">
        <v>1300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1037685</v>
      </c>
      <c r="D15" s="160">
        <v>985969</v>
      </c>
      <c r="E15" s="160">
        <v>975887</v>
      </c>
      <c r="F15" s="159">
        <v>1120936</v>
      </c>
      <c r="G15" s="160">
        <v>1350936</v>
      </c>
      <c r="H15" s="161">
        <v>1120936</v>
      </c>
      <c r="I15" s="160">
        <v>1065006</v>
      </c>
      <c r="J15" s="160">
        <v>1132321</v>
      </c>
      <c r="K15" s="161">
        <v>1253423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1021</v>
      </c>
      <c r="D16" s="148">
        <f t="shared" ref="D16:K16" si="2">SUM(D17:D23)</f>
        <v>138</v>
      </c>
      <c r="E16" s="148">
        <f t="shared" si="2"/>
        <v>284</v>
      </c>
      <c r="F16" s="149">
        <f t="shared" si="2"/>
        <v>893</v>
      </c>
      <c r="G16" s="148">
        <f t="shared" si="2"/>
        <v>593</v>
      </c>
      <c r="H16" s="150">
        <f t="shared" si="2"/>
        <v>593</v>
      </c>
      <c r="I16" s="148">
        <f t="shared" si="2"/>
        <v>938</v>
      </c>
      <c r="J16" s="148">
        <f t="shared" si="2"/>
        <v>988</v>
      </c>
      <c r="K16" s="148">
        <f t="shared" si="2"/>
        <v>1043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533</v>
      </c>
      <c r="D18" s="157">
        <v>138</v>
      </c>
      <c r="E18" s="157">
        <v>284</v>
      </c>
      <c r="F18" s="156">
        <v>893</v>
      </c>
      <c r="G18" s="157">
        <v>593</v>
      </c>
      <c r="H18" s="158">
        <v>593</v>
      </c>
      <c r="I18" s="157">
        <v>938</v>
      </c>
      <c r="J18" s="157">
        <v>988</v>
      </c>
      <c r="K18" s="158">
        <v>1043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488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1</v>
      </c>
      <c r="D24" s="148">
        <v>3311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1120477</v>
      </c>
      <c r="D26" s="103">
        <f t="shared" ref="D26:K26" si="3">+D4+D8+D16+D24</f>
        <v>1025857</v>
      </c>
      <c r="E26" s="103">
        <f t="shared" si="3"/>
        <v>1027040</v>
      </c>
      <c r="F26" s="104">
        <f t="shared" si="3"/>
        <v>1186620</v>
      </c>
      <c r="G26" s="103">
        <f t="shared" si="3"/>
        <v>1403845</v>
      </c>
      <c r="H26" s="105">
        <f t="shared" si="3"/>
        <v>1174343</v>
      </c>
      <c r="I26" s="103">
        <f t="shared" si="3"/>
        <v>1110710</v>
      </c>
      <c r="J26" s="103">
        <f t="shared" si="3"/>
        <v>1181574</v>
      </c>
      <c r="K26" s="103">
        <f t="shared" si="3"/>
        <v>1315480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164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133</v>
      </c>
      <c r="D3" s="22" t="s">
        <v>134</v>
      </c>
      <c r="E3" s="22" t="s">
        <v>135</v>
      </c>
      <c r="F3" s="173" t="s">
        <v>136</v>
      </c>
      <c r="G3" s="174"/>
      <c r="H3" s="175"/>
      <c r="I3" s="22" t="s">
        <v>137</v>
      </c>
      <c r="J3" s="22" t="s">
        <v>138</v>
      </c>
      <c r="K3" s="22" t="s">
        <v>139</v>
      </c>
      <c r="Z3" s="164" t="s">
        <v>117</v>
      </c>
    </row>
    <row r="4" spans="1:27" s="18" customFormat="1" ht="12.75" customHeight="1" x14ac:dyDescent="0.2">
      <c r="A4" s="70"/>
      <c r="B4" s="171" t="s">
        <v>122</v>
      </c>
      <c r="C4" s="157">
        <v>1027</v>
      </c>
      <c r="D4" s="157">
        <v>1500</v>
      </c>
      <c r="E4" s="157">
        <v>828</v>
      </c>
      <c r="F4" s="152">
        <v>1472</v>
      </c>
      <c r="G4" s="153">
        <v>1094</v>
      </c>
      <c r="H4" s="154">
        <v>1155</v>
      </c>
      <c r="I4" s="157">
        <v>1552</v>
      </c>
      <c r="J4" s="157">
        <v>1623</v>
      </c>
      <c r="K4" s="157">
        <v>1709.019</v>
      </c>
      <c r="Z4" s="163">
        <f t="shared" ref="Z4:Z20" si="0">IF(LEN(B4)&lt;5,0,1)</f>
        <v>1</v>
      </c>
      <c r="AA4" s="32" t="s">
        <v>8</v>
      </c>
    </row>
    <row r="5" spans="1:27" s="18" customFormat="1" ht="12.75" hidden="1" customHeight="1" x14ac:dyDescent="0.2">
      <c r="A5" s="70"/>
      <c r="B5" s="171" t="s">
        <v>0</v>
      </c>
      <c r="C5" s="157"/>
      <c r="D5" s="157"/>
      <c r="E5" s="157"/>
      <c r="F5" s="156"/>
      <c r="G5" s="157"/>
      <c r="H5" s="158"/>
      <c r="I5" s="157"/>
      <c r="J5" s="157"/>
      <c r="K5" s="157"/>
      <c r="Z5" s="163">
        <f t="shared" si="0"/>
        <v>0</v>
      </c>
      <c r="AA5" s="41">
        <v>6</v>
      </c>
    </row>
    <row r="6" spans="1:27" s="18" customFormat="1" ht="12.75" hidden="1" customHeight="1" x14ac:dyDescent="0.2">
      <c r="A6" s="70"/>
      <c r="B6" s="171" t="s">
        <v>0</v>
      </c>
      <c r="C6" s="157"/>
      <c r="D6" s="157"/>
      <c r="E6" s="157"/>
      <c r="F6" s="156"/>
      <c r="G6" s="157"/>
      <c r="H6" s="158"/>
      <c r="I6" s="157"/>
      <c r="J6" s="157"/>
      <c r="K6" s="157"/>
      <c r="Z6" s="163">
        <f t="shared" si="0"/>
        <v>0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1027</v>
      </c>
      <c r="D19" s="103">
        <f t="shared" ref="D19:K19" si="1">SUM(D4:D18)</f>
        <v>1500</v>
      </c>
      <c r="E19" s="103">
        <f t="shared" si="1"/>
        <v>828</v>
      </c>
      <c r="F19" s="104">
        <f t="shared" si="1"/>
        <v>1472</v>
      </c>
      <c r="G19" s="103">
        <f t="shared" si="1"/>
        <v>1094</v>
      </c>
      <c r="H19" s="105">
        <f t="shared" si="1"/>
        <v>1155</v>
      </c>
      <c r="I19" s="103">
        <f t="shared" si="1"/>
        <v>1552</v>
      </c>
      <c r="J19" s="103">
        <f t="shared" si="1"/>
        <v>1623</v>
      </c>
      <c r="K19" s="103">
        <f t="shared" si="1"/>
        <v>1709.019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165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133</v>
      </c>
      <c r="D3" s="22" t="s">
        <v>134</v>
      </c>
      <c r="E3" s="22" t="s">
        <v>135</v>
      </c>
      <c r="F3" s="173" t="s">
        <v>136</v>
      </c>
      <c r="G3" s="174"/>
      <c r="H3" s="175"/>
      <c r="I3" s="22" t="s">
        <v>137</v>
      </c>
      <c r="J3" s="22" t="s">
        <v>138</v>
      </c>
      <c r="K3" s="22" t="s">
        <v>139</v>
      </c>
    </row>
    <row r="4" spans="1:27" s="31" customFormat="1" ht="12.75" customHeight="1" x14ac:dyDescent="0.2">
      <c r="A4" s="56"/>
      <c r="B4" s="111" t="s">
        <v>41</v>
      </c>
      <c r="C4" s="148">
        <f>SUM(C5:C7)</f>
        <v>1027</v>
      </c>
      <c r="D4" s="148">
        <f t="shared" ref="D4:K4" si="0">SUM(D5:D7)</f>
        <v>1500</v>
      </c>
      <c r="E4" s="148">
        <f t="shared" si="0"/>
        <v>828</v>
      </c>
      <c r="F4" s="149">
        <f t="shared" si="0"/>
        <v>1472</v>
      </c>
      <c r="G4" s="148">
        <f t="shared" si="0"/>
        <v>1094</v>
      </c>
      <c r="H4" s="150">
        <f t="shared" si="0"/>
        <v>1155</v>
      </c>
      <c r="I4" s="148">
        <f t="shared" si="0"/>
        <v>1552</v>
      </c>
      <c r="J4" s="148">
        <f t="shared" si="0"/>
        <v>1623</v>
      </c>
      <c r="K4" s="148">
        <f t="shared" si="0"/>
        <v>1709.0189999999998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807</v>
      </c>
      <c r="D5" s="153">
        <v>850</v>
      </c>
      <c r="E5" s="153">
        <v>715</v>
      </c>
      <c r="F5" s="152">
        <v>1050</v>
      </c>
      <c r="G5" s="153">
        <v>722</v>
      </c>
      <c r="H5" s="154">
        <v>783</v>
      </c>
      <c r="I5" s="153">
        <v>1108</v>
      </c>
      <c r="J5" s="153">
        <v>1185</v>
      </c>
      <c r="K5" s="154">
        <v>1247.8049999999998</v>
      </c>
      <c r="AA5" s="41">
        <v>6</v>
      </c>
    </row>
    <row r="6" spans="1:27" s="18" customFormat="1" ht="12.75" customHeight="1" x14ac:dyDescent="0.25">
      <c r="A6" s="64"/>
      <c r="B6" s="114" t="s">
        <v>45</v>
      </c>
      <c r="C6" s="156">
        <v>220</v>
      </c>
      <c r="D6" s="157">
        <v>650</v>
      </c>
      <c r="E6" s="157">
        <v>113</v>
      </c>
      <c r="F6" s="156">
        <v>422</v>
      </c>
      <c r="G6" s="157">
        <v>372</v>
      </c>
      <c r="H6" s="158">
        <v>372</v>
      </c>
      <c r="I6" s="157">
        <v>444</v>
      </c>
      <c r="J6" s="157">
        <v>438</v>
      </c>
      <c r="K6" s="158">
        <v>461.21399999999994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0</v>
      </c>
      <c r="D8" s="148">
        <f t="shared" ref="D8:K8" si="1">SUM(D9:D15)</f>
        <v>0</v>
      </c>
      <c r="E8" s="148">
        <f t="shared" si="1"/>
        <v>0</v>
      </c>
      <c r="F8" s="149">
        <f t="shared" si="1"/>
        <v>0</v>
      </c>
      <c r="G8" s="148">
        <f t="shared" si="1"/>
        <v>0</v>
      </c>
      <c r="H8" s="150">
        <f t="shared" si="1"/>
        <v>0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0</v>
      </c>
      <c r="E15" s="160">
        <v>0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0</v>
      </c>
      <c r="D16" s="148">
        <f t="shared" ref="D16:K16" si="2">SUM(D17:D23)</f>
        <v>0</v>
      </c>
      <c r="E16" s="148">
        <f t="shared" si="2"/>
        <v>0</v>
      </c>
      <c r="F16" s="149">
        <f t="shared" si="2"/>
        <v>0</v>
      </c>
      <c r="G16" s="148">
        <f t="shared" si="2"/>
        <v>0</v>
      </c>
      <c r="H16" s="150">
        <f t="shared" si="2"/>
        <v>0</v>
      </c>
      <c r="I16" s="148">
        <f t="shared" si="2"/>
        <v>0</v>
      </c>
      <c r="J16" s="148">
        <f t="shared" si="2"/>
        <v>0</v>
      </c>
      <c r="K16" s="148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1027</v>
      </c>
      <c r="D26" s="103">
        <f t="shared" ref="D26:K26" si="3">+D4+D8+D16+D24</f>
        <v>1500</v>
      </c>
      <c r="E26" s="103">
        <f t="shared" si="3"/>
        <v>828</v>
      </c>
      <c r="F26" s="104">
        <f t="shared" si="3"/>
        <v>1472</v>
      </c>
      <c r="G26" s="103">
        <f t="shared" si="3"/>
        <v>1094</v>
      </c>
      <c r="H26" s="105">
        <f t="shared" si="3"/>
        <v>1155</v>
      </c>
      <c r="I26" s="103">
        <f t="shared" si="3"/>
        <v>1552</v>
      </c>
      <c r="J26" s="103">
        <f t="shared" si="3"/>
        <v>1623</v>
      </c>
      <c r="K26" s="103">
        <f t="shared" si="3"/>
        <v>1709.0189999999998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53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131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7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133</v>
      </c>
      <c r="F3" s="22" t="s">
        <v>134</v>
      </c>
      <c r="G3" s="22" t="s">
        <v>135</v>
      </c>
      <c r="H3" s="173" t="s">
        <v>136</v>
      </c>
      <c r="I3" s="174"/>
      <c r="J3" s="175"/>
      <c r="K3" s="22" t="s">
        <v>137</v>
      </c>
      <c r="L3" s="22" t="s">
        <v>138</v>
      </c>
      <c r="M3" s="22" t="s">
        <v>139</v>
      </c>
      <c r="N3" s="23" t="s">
        <v>0</v>
      </c>
      <c r="O3" s="23" t="s">
        <v>0</v>
      </c>
    </row>
    <row r="4" spans="1:27" s="31" customFormat="1" x14ac:dyDescent="0.25">
      <c r="A4" s="24"/>
      <c r="B4" s="25" t="s">
        <v>7</v>
      </c>
      <c r="C4" s="26" t="s">
        <v>0</v>
      </c>
      <c r="D4" s="26" t="s">
        <v>0</v>
      </c>
      <c r="E4" s="27">
        <f>SUM(E5:E8)</f>
        <v>0</v>
      </c>
      <c r="F4" s="27">
        <f t="shared" ref="F4:M4" si="0">SUM(F5:F8)</f>
        <v>0</v>
      </c>
      <c r="G4" s="27">
        <f t="shared" si="0"/>
        <v>0</v>
      </c>
      <c r="H4" s="28">
        <f t="shared" si="0"/>
        <v>0</v>
      </c>
      <c r="I4" s="27">
        <f t="shared" si="0"/>
        <v>0</v>
      </c>
      <c r="J4" s="29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30" t="s">
        <v>0</v>
      </c>
      <c r="O4" s="30" t="s">
        <v>0</v>
      </c>
      <c r="AA4" s="32" t="s">
        <v>8</v>
      </c>
    </row>
    <row r="5" spans="1:27" s="18" customFormat="1" x14ac:dyDescent="0.2">
      <c r="B5" s="33" t="s">
        <v>9</v>
      </c>
      <c r="C5" s="34" t="s">
        <v>0</v>
      </c>
      <c r="D5" s="35" t="s">
        <v>0</v>
      </c>
      <c r="E5" s="36">
        <v>0</v>
      </c>
      <c r="F5" s="36">
        <v>0</v>
      </c>
      <c r="G5" s="36">
        <v>0</v>
      </c>
      <c r="H5" s="37">
        <v>0</v>
      </c>
      <c r="I5" s="36">
        <v>0</v>
      </c>
      <c r="J5" s="38">
        <v>0</v>
      </c>
      <c r="K5" s="36">
        <v>0</v>
      </c>
      <c r="L5" s="36">
        <v>0</v>
      </c>
      <c r="M5" s="36">
        <v>0</v>
      </c>
      <c r="N5" s="39" t="s">
        <v>0</v>
      </c>
      <c r="O5" s="40" t="s">
        <v>0</v>
      </c>
      <c r="AA5" s="41">
        <v>1</v>
      </c>
    </row>
    <row r="6" spans="1:27" s="18" customFormat="1" x14ac:dyDescent="0.2">
      <c r="B6" s="33" t="s">
        <v>10</v>
      </c>
      <c r="C6" s="42" t="s">
        <v>0</v>
      </c>
      <c r="D6" s="43" t="s">
        <v>0</v>
      </c>
      <c r="E6" s="44">
        <v>0</v>
      </c>
      <c r="F6" s="44">
        <v>0</v>
      </c>
      <c r="G6" s="44">
        <v>0</v>
      </c>
      <c r="H6" s="45">
        <v>0</v>
      </c>
      <c r="I6" s="44">
        <v>0</v>
      </c>
      <c r="J6" s="46">
        <v>0</v>
      </c>
      <c r="K6" s="44">
        <v>0</v>
      </c>
      <c r="L6" s="44">
        <v>0</v>
      </c>
      <c r="M6" s="44">
        <v>0</v>
      </c>
      <c r="N6" s="47" t="s">
        <v>0</v>
      </c>
      <c r="O6" s="48" t="s">
        <v>0</v>
      </c>
      <c r="AA6" s="32" t="s">
        <v>11</v>
      </c>
    </row>
    <row r="7" spans="1:27" s="18" customFormat="1" x14ac:dyDescent="0.2">
      <c r="B7" s="33" t="s">
        <v>12</v>
      </c>
      <c r="C7" s="42" t="s">
        <v>0</v>
      </c>
      <c r="D7" s="43" t="s">
        <v>0</v>
      </c>
      <c r="E7" s="44">
        <v>0</v>
      </c>
      <c r="F7" s="44">
        <v>0</v>
      </c>
      <c r="G7" s="44">
        <v>0</v>
      </c>
      <c r="H7" s="45">
        <v>0</v>
      </c>
      <c r="I7" s="44">
        <v>0</v>
      </c>
      <c r="J7" s="46">
        <v>0</v>
      </c>
      <c r="K7" s="44">
        <v>0</v>
      </c>
      <c r="L7" s="44">
        <v>0</v>
      </c>
      <c r="M7" s="44">
        <v>0</v>
      </c>
      <c r="N7" s="47" t="s">
        <v>0</v>
      </c>
      <c r="O7" s="48" t="s">
        <v>0</v>
      </c>
      <c r="AA7" s="41">
        <v>1</v>
      </c>
    </row>
    <row r="8" spans="1:27" s="18" customFormat="1" x14ac:dyDescent="0.2">
      <c r="B8" s="33" t="s">
        <v>13</v>
      </c>
      <c r="C8" s="49" t="s">
        <v>0</v>
      </c>
      <c r="D8" s="50" t="s">
        <v>0</v>
      </c>
      <c r="E8" s="51">
        <v>0</v>
      </c>
      <c r="F8" s="51">
        <v>0</v>
      </c>
      <c r="G8" s="51">
        <v>0</v>
      </c>
      <c r="H8" s="52">
        <v>0</v>
      </c>
      <c r="I8" s="51">
        <v>0</v>
      </c>
      <c r="J8" s="53">
        <v>0</v>
      </c>
      <c r="K8" s="51">
        <v>0</v>
      </c>
      <c r="L8" s="51">
        <v>0</v>
      </c>
      <c r="M8" s="51">
        <v>0</v>
      </c>
      <c r="N8" s="54" t="s">
        <v>0</v>
      </c>
      <c r="O8" s="55" t="s">
        <v>0</v>
      </c>
      <c r="AA8" s="32" t="s">
        <v>14</v>
      </c>
    </row>
    <row r="9" spans="1:27" s="31" customFormat="1" x14ac:dyDescent="0.25">
      <c r="A9" s="24"/>
      <c r="B9" s="25" t="s">
        <v>15</v>
      </c>
      <c r="C9" s="26" t="s">
        <v>0</v>
      </c>
      <c r="D9" s="26" t="s">
        <v>0</v>
      </c>
      <c r="E9" s="27">
        <f>E10+E19</f>
        <v>267</v>
      </c>
      <c r="F9" s="27">
        <f t="shared" ref="F9:M9" si="1">F10+F19</f>
        <v>34</v>
      </c>
      <c r="G9" s="27">
        <f t="shared" si="1"/>
        <v>55</v>
      </c>
      <c r="H9" s="28">
        <f t="shared" si="1"/>
        <v>53</v>
      </c>
      <c r="I9" s="27">
        <f t="shared" si="1"/>
        <v>60</v>
      </c>
      <c r="J9" s="29">
        <f t="shared" si="1"/>
        <v>70</v>
      </c>
      <c r="K9" s="27">
        <f t="shared" si="1"/>
        <v>63</v>
      </c>
      <c r="L9" s="27">
        <f t="shared" si="1"/>
        <v>66</v>
      </c>
      <c r="M9" s="27">
        <f t="shared" si="1"/>
        <v>70</v>
      </c>
      <c r="N9" s="30" t="s">
        <v>0</v>
      </c>
      <c r="O9" s="30" t="s">
        <v>0</v>
      </c>
      <c r="AA9" s="18" t="s">
        <v>0</v>
      </c>
    </row>
    <row r="10" spans="1:27" s="31" customFormat="1" x14ac:dyDescent="0.2">
      <c r="A10" s="56"/>
      <c r="B10" s="33" t="s">
        <v>16</v>
      </c>
      <c r="C10" s="57" t="s">
        <v>0</v>
      </c>
      <c r="D10" s="58" t="s">
        <v>0</v>
      </c>
      <c r="E10" s="59">
        <f>SUM(E11:E13)</f>
        <v>267</v>
      </c>
      <c r="F10" s="59">
        <f t="shared" ref="F10:M10" si="2">SUM(F11:F13)</f>
        <v>34</v>
      </c>
      <c r="G10" s="59">
        <f t="shared" si="2"/>
        <v>55</v>
      </c>
      <c r="H10" s="60">
        <f t="shared" si="2"/>
        <v>53</v>
      </c>
      <c r="I10" s="59">
        <f t="shared" si="2"/>
        <v>60</v>
      </c>
      <c r="J10" s="61">
        <f t="shared" si="2"/>
        <v>70</v>
      </c>
      <c r="K10" s="59">
        <f t="shared" si="2"/>
        <v>63</v>
      </c>
      <c r="L10" s="59">
        <f t="shared" si="2"/>
        <v>66</v>
      </c>
      <c r="M10" s="59">
        <f t="shared" si="2"/>
        <v>70</v>
      </c>
      <c r="N10" s="62" t="s">
        <v>0</v>
      </c>
      <c r="O10" s="63" t="s">
        <v>0</v>
      </c>
    </row>
    <row r="11" spans="1:27" s="18" customFormat="1" x14ac:dyDescent="0.25">
      <c r="A11" s="64"/>
      <c r="B11" s="65" t="s">
        <v>17</v>
      </c>
      <c r="C11" s="66" t="s">
        <v>0</v>
      </c>
      <c r="D11" s="67" t="s">
        <v>0</v>
      </c>
      <c r="E11" s="36">
        <v>267</v>
      </c>
      <c r="F11" s="36">
        <v>34</v>
      </c>
      <c r="G11" s="36">
        <v>55</v>
      </c>
      <c r="H11" s="37">
        <v>53</v>
      </c>
      <c r="I11" s="36">
        <v>60</v>
      </c>
      <c r="J11" s="38">
        <v>70</v>
      </c>
      <c r="K11" s="36">
        <v>63</v>
      </c>
      <c r="L11" s="36">
        <v>66</v>
      </c>
      <c r="M11" s="36">
        <v>70</v>
      </c>
      <c r="N11" s="68" t="s">
        <v>0</v>
      </c>
      <c r="O11" s="69" t="s">
        <v>0</v>
      </c>
    </row>
    <row r="12" spans="1:27" s="18" customFormat="1" x14ac:dyDescent="0.2">
      <c r="A12" s="70"/>
      <c r="B12" s="65" t="s">
        <v>18</v>
      </c>
      <c r="C12" s="66" t="s">
        <v>0</v>
      </c>
      <c r="D12" s="66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69" t="s">
        <v>0</v>
      </c>
      <c r="O12" s="69" t="s">
        <v>0</v>
      </c>
    </row>
    <row r="13" spans="1:27" s="18" customFormat="1" x14ac:dyDescent="0.2">
      <c r="A13" s="70"/>
      <c r="B13" s="65" t="s">
        <v>19</v>
      </c>
      <c r="C13" s="66" t="s">
        <v>0</v>
      </c>
      <c r="D13" s="66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69" t="s">
        <v>0</v>
      </c>
      <c r="O13" s="69" t="s">
        <v>0</v>
      </c>
    </row>
    <row r="14" spans="1:27" s="18" customFormat="1" x14ac:dyDescent="0.25">
      <c r="A14" s="64"/>
      <c r="B14" s="71" t="s">
        <v>20</v>
      </c>
      <c r="C14" s="72" t="s">
        <v>0</v>
      </c>
      <c r="D14" s="72" t="s">
        <v>0</v>
      </c>
      <c r="E14" s="51"/>
      <c r="F14" s="51"/>
      <c r="G14" s="51"/>
      <c r="H14" s="52"/>
      <c r="I14" s="51"/>
      <c r="J14" s="53"/>
      <c r="K14" s="51"/>
      <c r="L14" s="51"/>
      <c r="M14" s="51"/>
      <c r="N14" s="69" t="s">
        <v>0</v>
      </c>
      <c r="O14" s="69" t="s">
        <v>0</v>
      </c>
    </row>
    <row r="15" spans="1:27" s="18" customFormat="1" x14ac:dyDescent="0.2">
      <c r="A15" s="70"/>
      <c r="B15" s="73" t="s">
        <v>21</v>
      </c>
      <c r="C15" s="74" t="s">
        <v>0</v>
      </c>
      <c r="D15" s="74" t="s">
        <v>0</v>
      </c>
      <c r="E15" s="37">
        <v>0</v>
      </c>
      <c r="F15" s="36">
        <v>0</v>
      </c>
      <c r="G15" s="36">
        <v>0</v>
      </c>
      <c r="H15" s="37">
        <v>0</v>
      </c>
      <c r="I15" s="36">
        <v>0</v>
      </c>
      <c r="J15" s="38">
        <v>0</v>
      </c>
      <c r="K15" s="36">
        <v>0</v>
      </c>
      <c r="L15" s="36">
        <v>0</v>
      </c>
      <c r="M15" s="38">
        <v>0</v>
      </c>
      <c r="N15" s="69" t="s">
        <v>0</v>
      </c>
      <c r="O15" s="69" t="s">
        <v>0</v>
      </c>
    </row>
    <row r="16" spans="1:27" s="18" customFormat="1" x14ac:dyDescent="0.2">
      <c r="A16" s="70"/>
      <c r="B16" s="73" t="s">
        <v>22</v>
      </c>
      <c r="C16" s="74" t="s">
        <v>0</v>
      </c>
      <c r="D16" s="74" t="s">
        <v>0</v>
      </c>
      <c r="E16" s="45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6">
        <v>0</v>
      </c>
      <c r="N16" s="69" t="s">
        <v>0</v>
      </c>
      <c r="O16" s="69" t="s">
        <v>0</v>
      </c>
    </row>
    <row r="17" spans="1:16" s="18" customFormat="1" x14ac:dyDescent="0.2">
      <c r="A17" s="70"/>
      <c r="B17" s="73" t="s">
        <v>22</v>
      </c>
      <c r="C17" s="74" t="s">
        <v>0</v>
      </c>
      <c r="D17" s="74" t="s">
        <v>0</v>
      </c>
      <c r="E17" s="45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6">
        <v>0</v>
      </c>
      <c r="N17" s="69" t="s">
        <v>0</v>
      </c>
      <c r="O17" s="69" t="s">
        <v>0</v>
      </c>
    </row>
    <row r="18" spans="1:16" s="18" customFormat="1" x14ac:dyDescent="0.2">
      <c r="A18" s="70"/>
      <c r="B18" s="73" t="s">
        <v>22</v>
      </c>
      <c r="C18" s="74" t="s">
        <v>0</v>
      </c>
      <c r="D18" s="74" t="s">
        <v>0</v>
      </c>
      <c r="E18" s="52">
        <v>0</v>
      </c>
      <c r="F18" s="51">
        <v>0</v>
      </c>
      <c r="G18" s="51">
        <v>0</v>
      </c>
      <c r="H18" s="52">
        <v>0</v>
      </c>
      <c r="I18" s="51">
        <v>0</v>
      </c>
      <c r="J18" s="53">
        <v>0</v>
      </c>
      <c r="K18" s="51">
        <v>0</v>
      </c>
      <c r="L18" s="51">
        <v>0</v>
      </c>
      <c r="M18" s="53">
        <v>0</v>
      </c>
      <c r="N18" s="69" t="s">
        <v>0</v>
      </c>
      <c r="O18" s="69" t="s">
        <v>0</v>
      </c>
    </row>
    <row r="19" spans="1:16" s="18" customFormat="1" x14ac:dyDescent="0.25">
      <c r="A19" s="75"/>
      <c r="B19" s="33" t="s">
        <v>23</v>
      </c>
      <c r="C19" s="42" t="s">
        <v>0</v>
      </c>
      <c r="D19" s="49" t="s">
        <v>0</v>
      </c>
      <c r="E19" s="59">
        <v>0</v>
      </c>
      <c r="F19" s="59">
        <v>0</v>
      </c>
      <c r="G19" s="59">
        <v>0</v>
      </c>
      <c r="H19" s="60">
        <v>0</v>
      </c>
      <c r="I19" s="59">
        <v>0</v>
      </c>
      <c r="J19" s="61">
        <v>0</v>
      </c>
      <c r="K19" s="59">
        <v>0</v>
      </c>
      <c r="L19" s="59">
        <v>0</v>
      </c>
      <c r="M19" s="59">
        <v>0</v>
      </c>
      <c r="N19" s="76" t="s">
        <v>0</v>
      </c>
      <c r="O19" s="69" t="s">
        <v>0</v>
      </c>
    </row>
    <row r="20" spans="1:16" s="18" customFormat="1" ht="6" customHeight="1" x14ac:dyDescent="0.25">
      <c r="A20" s="75"/>
      <c r="B20" s="77" t="s">
        <v>0</v>
      </c>
      <c r="C20" s="49" t="s">
        <v>0</v>
      </c>
      <c r="D20" s="50" t="s">
        <v>0</v>
      </c>
      <c r="E20" s="78"/>
      <c r="F20" s="78"/>
      <c r="G20" s="78"/>
      <c r="H20" s="79"/>
      <c r="I20" s="78"/>
      <c r="J20" s="80"/>
      <c r="K20" s="78"/>
      <c r="L20" s="78"/>
      <c r="M20" s="78"/>
      <c r="N20" s="23" t="s">
        <v>0</v>
      </c>
      <c r="O20" s="76" t="s">
        <v>0</v>
      </c>
    </row>
    <row r="21" spans="1:16" s="18" customFormat="1" x14ac:dyDescent="0.2">
      <c r="A21" s="31"/>
      <c r="B21" s="25" t="s">
        <v>24</v>
      </c>
      <c r="C21" s="26" t="s">
        <v>0</v>
      </c>
      <c r="D21" s="26" t="s">
        <v>0</v>
      </c>
      <c r="E21" s="27">
        <f>SUM(E22:E27)</f>
        <v>0</v>
      </c>
      <c r="F21" s="27">
        <f t="shared" ref="F21:M21" si="3">SUM(F22:F27)</f>
        <v>0</v>
      </c>
      <c r="G21" s="27">
        <f t="shared" si="3"/>
        <v>0</v>
      </c>
      <c r="H21" s="28">
        <f t="shared" si="3"/>
        <v>0</v>
      </c>
      <c r="I21" s="27">
        <f t="shared" si="3"/>
        <v>0</v>
      </c>
      <c r="J21" s="29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30" t="s">
        <v>0</v>
      </c>
      <c r="O21" s="30" t="s">
        <v>0</v>
      </c>
      <c r="P21" s="31"/>
    </row>
    <row r="22" spans="1:16" s="18" customFormat="1" x14ac:dyDescent="0.2">
      <c r="B22" s="33" t="s">
        <v>25</v>
      </c>
      <c r="C22" s="34" t="s">
        <v>0</v>
      </c>
      <c r="D22" s="35" t="s">
        <v>0</v>
      </c>
      <c r="E22" s="36">
        <v>0</v>
      </c>
      <c r="F22" s="36">
        <v>0</v>
      </c>
      <c r="G22" s="36">
        <v>0</v>
      </c>
      <c r="H22" s="37">
        <v>0</v>
      </c>
      <c r="I22" s="36">
        <v>0</v>
      </c>
      <c r="J22" s="38">
        <v>0</v>
      </c>
      <c r="K22" s="36">
        <v>0</v>
      </c>
      <c r="L22" s="36">
        <v>0</v>
      </c>
      <c r="M22" s="36">
        <v>0</v>
      </c>
      <c r="N22" s="81" t="s">
        <v>0</v>
      </c>
      <c r="O22" s="68" t="s">
        <v>0</v>
      </c>
    </row>
    <row r="23" spans="1:16" s="18" customFormat="1" x14ac:dyDescent="0.2">
      <c r="B23" s="33" t="s">
        <v>26</v>
      </c>
      <c r="C23" s="42" t="s">
        <v>0</v>
      </c>
      <c r="D23" s="43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82" t="s">
        <v>0</v>
      </c>
      <c r="O23" s="69" t="s">
        <v>0</v>
      </c>
    </row>
    <row r="24" spans="1:16" s="18" customFormat="1" x14ac:dyDescent="0.2">
      <c r="B24" s="33" t="s">
        <v>27</v>
      </c>
      <c r="C24" s="42" t="s">
        <v>0</v>
      </c>
      <c r="D24" s="43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82" t="s">
        <v>0</v>
      </c>
      <c r="O24" s="69" t="s">
        <v>0</v>
      </c>
    </row>
    <row r="25" spans="1:16" s="18" customFormat="1" x14ac:dyDescent="0.2">
      <c r="B25" s="33" t="s">
        <v>28</v>
      </c>
      <c r="C25" s="42" t="s">
        <v>0</v>
      </c>
      <c r="D25" s="43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82" t="s">
        <v>0</v>
      </c>
      <c r="O25" s="69" t="s">
        <v>0</v>
      </c>
    </row>
    <row r="26" spans="1:16" s="31" customFormat="1" x14ac:dyDescent="0.2">
      <c r="A26" s="18"/>
      <c r="B26" s="33" t="s">
        <v>29</v>
      </c>
      <c r="C26" s="42" t="s">
        <v>0</v>
      </c>
      <c r="D26" s="43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82" t="s">
        <v>0</v>
      </c>
      <c r="O26" s="69" t="s">
        <v>0</v>
      </c>
      <c r="P26" s="18"/>
    </row>
    <row r="27" spans="1:16" s="18" customFormat="1" x14ac:dyDescent="0.2">
      <c r="B27" s="33" t="s">
        <v>30</v>
      </c>
      <c r="C27" s="49" t="s">
        <v>0</v>
      </c>
      <c r="D27" s="50" t="s">
        <v>0</v>
      </c>
      <c r="E27" s="51">
        <v>0</v>
      </c>
      <c r="F27" s="51">
        <v>0</v>
      </c>
      <c r="G27" s="51">
        <v>0</v>
      </c>
      <c r="H27" s="52">
        <v>0</v>
      </c>
      <c r="I27" s="51">
        <v>0</v>
      </c>
      <c r="J27" s="53">
        <v>0</v>
      </c>
      <c r="K27" s="51">
        <v>0</v>
      </c>
      <c r="L27" s="51">
        <v>0</v>
      </c>
      <c r="M27" s="51">
        <v>0</v>
      </c>
      <c r="N27" s="23" t="s">
        <v>0</v>
      </c>
      <c r="O27" s="76" t="s">
        <v>0</v>
      </c>
    </row>
    <row r="28" spans="1:16" s="18" customFormat="1" ht="6" customHeight="1" x14ac:dyDescent="0.2">
      <c r="B28" s="77" t="s">
        <v>0</v>
      </c>
      <c r="C28" s="35" t="s">
        <v>0</v>
      </c>
      <c r="D28" s="35" t="s">
        <v>0</v>
      </c>
      <c r="E28" s="83"/>
      <c r="F28" s="83"/>
      <c r="G28" s="83"/>
      <c r="H28" s="84"/>
      <c r="I28" s="83"/>
      <c r="J28" s="85"/>
      <c r="K28" s="83"/>
      <c r="L28" s="83"/>
      <c r="M28" s="83"/>
      <c r="N28" s="81" t="s">
        <v>0</v>
      </c>
      <c r="O28" s="81" t="s">
        <v>0</v>
      </c>
    </row>
    <row r="29" spans="1:16" s="18" customFormat="1" x14ac:dyDescent="0.2">
      <c r="A29" s="31"/>
      <c r="B29" s="25" t="s">
        <v>31</v>
      </c>
      <c r="C29" s="86" t="s">
        <v>0</v>
      </c>
      <c r="D29" s="86" t="s">
        <v>0</v>
      </c>
      <c r="E29" s="27">
        <v>0</v>
      </c>
      <c r="F29" s="27">
        <v>0</v>
      </c>
      <c r="G29" s="27">
        <v>0</v>
      </c>
      <c r="H29" s="28">
        <v>0</v>
      </c>
      <c r="I29" s="27">
        <v>0</v>
      </c>
      <c r="J29" s="29">
        <v>0</v>
      </c>
      <c r="K29" s="27">
        <v>0</v>
      </c>
      <c r="L29" s="27">
        <v>0</v>
      </c>
      <c r="M29" s="27">
        <v>0</v>
      </c>
      <c r="N29" s="87" t="s">
        <v>0</v>
      </c>
      <c r="O29" s="87" t="s">
        <v>0</v>
      </c>
      <c r="P29" s="31"/>
    </row>
    <row r="30" spans="1:16" s="18" customFormat="1" ht="6" customHeight="1" x14ac:dyDescent="0.2">
      <c r="A30" s="31"/>
      <c r="B30" s="26" t="s">
        <v>0</v>
      </c>
      <c r="C30" s="86" t="s">
        <v>0</v>
      </c>
      <c r="D30" s="86" t="s">
        <v>0</v>
      </c>
      <c r="E30" s="88"/>
      <c r="F30" s="88"/>
      <c r="G30" s="88"/>
      <c r="H30" s="89"/>
      <c r="I30" s="88"/>
      <c r="J30" s="90"/>
      <c r="K30" s="88"/>
      <c r="L30" s="88"/>
      <c r="M30" s="88"/>
      <c r="N30" s="87" t="s">
        <v>0</v>
      </c>
      <c r="O30" s="87" t="s">
        <v>0</v>
      </c>
      <c r="P30" s="31"/>
    </row>
    <row r="31" spans="1:16" s="18" customFormat="1" x14ac:dyDescent="0.2">
      <c r="A31" s="31"/>
      <c r="B31" s="25" t="s">
        <v>32</v>
      </c>
      <c r="C31" s="91" t="s">
        <v>0</v>
      </c>
      <c r="D31" s="92" t="s">
        <v>0</v>
      </c>
      <c r="E31" s="93">
        <f>SUM(E32:E34)</f>
        <v>187</v>
      </c>
      <c r="F31" s="93">
        <f t="shared" ref="F31:M31" si="4">SUM(F32:F34)</f>
        <v>156</v>
      </c>
      <c r="G31" s="93">
        <f t="shared" si="4"/>
        <v>11</v>
      </c>
      <c r="H31" s="94">
        <f t="shared" si="4"/>
        <v>105</v>
      </c>
      <c r="I31" s="93">
        <f t="shared" si="4"/>
        <v>10</v>
      </c>
      <c r="J31" s="95">
        <f t="shared" si="4"/>
        <v>91</v>
      </c>
      <c r="K31" s="93">
        <f t="shared" si="4"/>
        <v>11</v>
      </c>
      <c r="L31" s="93">
        <f t="shared" si="4"/>
        <v>12</v>
      </c>
      <c r="M31" s="93">
        <f t="shared" si="4"/>
        <v>12.635999999999999</v>
      </c>
      <c r="N31" s="62" t="s">
        <v>0</v>
      </c>
      <c r="O31" s="63" t="s">
        <v>0</v>
      </c>
      <c r="P31" s="31"/>
    </row>
    <row r="32" spans="1:16" s="18" customFormat="1" x14ac:dyDescent="0.2">
      <c r="B32" s="33" t="s">
        <v>33</v>
      </c>
      <c r="C32" s="42" t="s">
        <v>0</v>
      </c>
      <c r="D32" s="34" t="s">
        <v>0</v>
      </c>
      <c r="E32" s="36">
        <v>187</v>
      </c>
      <c r="F32" s="36">
        <v>156</v>
      </c>
      <c r="G32" s="36">
        <v>11</v>
      </c>
      <c r="H32" s="37">
        <v>105</v>
      </c>
      <c r="I32" s="36">
        <v>10</v>
      </c>
      <c r="J32" s="38">
        <v>91</v>
      </c>
      <c r="K32" s="36">
        <v>11</v>
      </c>
      <c r="L32" s="36">
        <v>12</v>
      </c>
      <c r="M32" s="36">
        <v>12.635999999999999</v>
      </c>
      <c r="N32" s="68" t="s">
        <v>0</v>
      </c>
      <c r="O32" s="69" t="s">
        <v>0</v>
      </c>
    </row>
    <row r="33" spans="1:16" s="31" customFormat="1" x14ac:dyDescent="0.2">
      <c r="A33" s="18"/>
      <c r="B33" s="33" t="s">
        <v>34</v>
      </c>
      <c r="C33" s="42" t="s">
        <v>0</v>
      </c>
      <c r="D33" s="42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69" t="s">
        <v>0</v>
      </c>
      <c r="O33" s="69" t="s">
        <v>0</v>
      </c>
      <c r="P33" s="18"/>
    </row>
    <row r="34" spans="1:16" s="18" customFormat="1" x14ac:dyDescent="0.2">
      <c r="B34" s="33" t="s">
        <v>35</v>
      </c>
      <c r="C34" s="42" t="s">
        <v>0</v>
      </c>
      <c r="D34" s="49" t="s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3">
        <v>0</v>
      </c>
      <c r="K34" s="51">
        <v>0</v>
      </c>
      <c r="L34" s="51">
        <v>0</v>
      </c>
      <c r="M34" s="51">
        <v>0</v>
      </c>
      <c r="N34" s="76" t="s">
        <v>0</v>
      </c>
      <c r="O34" s="69" t="s">
        <v>0</v>
      </c>
    </row>
    <row r="35" spans="1:16" s="18" customFormat="1" ht="6" customHeight="1" x14ac:dyDescent="0.2">
      <c r="B35" s="77" t="s">
        <v>0</v>
      </c>
      <c r="C35" s="49" t="s">
        <v>0</v>
      </c>
      <c r="D35" s="50" t="s">
        <v>0</v>
      </c>
      <c r="E35" s="96"/>
      <c r="F35" s="96"/>
      <c r="G35" s="96"/>
      <c r="H35" s="97"/>
      <c r="I35" s="96"/>
      <c r="J35" s="98"/>
      <c r="K35" s="96"/>
      <c r="L35" s="96"/>
      <c r="M35" s="96"/>
      <c r="N35" s="23" t="s">
        <v>0</v>
      </c>
      <c r="O35" s="76" t="s">
        <v>0</v>
      </c>
    </row>
    <row r="36" spans="1:16" s="31" customFormat="1" x14ac:dyDescent="0.2">
      <c r="B36" s="25" t="s">
        <v>36</v>
      </c>
      <c r="C36" s="26" t="s">
        <v>0</v>
      </c>
      <c r="D36" s="26" t="s">
        <v>0</v>
      </c>
      <c r="E36" s="27">
        <f>SUM(E37:E38)</f>
        <v>0</v>
      </c>
      <c r="F36" s="27">
        <f t="shared" ref="F36:M36" si="5">SUM(F37:F38)</f>
        <v>0</v>
      </c>
      <c r="G36" s="27">
        <f t="shared" si="5"/>
        <v>0</v>
      </c>
      <c r="H36" s="28">
        <f t="shared" si="5"/>
        <v>0</v>
      </c>
      <c r="I36" s="27">
        <f t="shared" si="5"/>
        <v>0</v>
      </c>
      <c r="J36" s="29">
        <f t="shared" si="5"/>
        <v>0</v>
      </c>
      <c r="K36" s="27">
        <f t="shared" si="5"/>
        <v>0</v>
      </c>
      <c r="L36" s="27">
        <f t="shared" si="5"/>
        <v>0</v>
      </c>
      <c r="M36" s="27">
        <f t="shared" si="5"/>
        <v>0</v>
      </c>
      <c r="N36" s="30" t="s">
        <v>0</v>
      </c>
      <c r="O36" s="30" t="s">
        <v>0</v>
      </c>
    </row>
    <row r="37" spans="1:16" s="18" customFormat="1" x14ac:dyDescent="0.2">
      <c r="B37" s="33" t="s">
        <v>37</v>
      </c>
      <c r="C37" s="34" t="s">
        <v>0</v>
      </c>
      <c r="D37" s="35" t="s">
        <v>0</v>
      </c>
      <c r="E37" s="36">
        <v>0</v>
      </c>
      <c r="F37" s="36">
        <v>0</v>
      </c>
      <c r="G37" s="36">
        <v>0</v>
      </c>
      <c r="H37" s="37">
        <v>0</v>
      </c>
      <c r="I37" s="36">
        <v>0</v>
      </c>
      <c r="J37" s="38">
        <v>0</v>
      </c>
      <c r="K37" s="36">
        <v>0</v>
      </c>
      <c r="L37" s="36">
        <v>0</v>
      </c>
      <c r="M37" s="36">
        <v>0</v>
      </c>
      <c r="N37" s="81" t="s">
        <v>0</v>
      </c>
      <c r="O37" s="68" t="s">
        <v>0</v>
      </c>
    </row>
    <row r="38" spans="1:16" s="18" customFormat="1" x14ac:dyDescent="0.2">
      <c r="B38" s="33" t="s">
        <v>38</v>
      </c>
      <c r="C38" s="49" t="s">
        <v>0</v>
      </c>
      <c r="D38" s="50" t="s">
        <v>0</v>
      </c>
      <c r="E38" s="51">
        <v>0</v>
      </c>
      <c r="F38" s="51">
        <v>0</v>
      </c>
      <c r="G38" s="51">
        <v>0</v>
      </c>
      <c r="H38" s="52">
        <v>0</v>
      </c>
      <c r="I38" s="51">
        <v>0</v>
      </c>
      <c r="J38" s="53">
        <v>0</v>
      </c>
      <c r="K38" s="51">
        <v>0</v>
      </c>
      <c r="L38" s="51">
        <v>0</v>
      </c>
      <c r="M38" s="51">
        <v>0</v>
      </c>
      <c r="N38" s="23" t="s">
        <v>0</v>
      </c>
      <c r="O38" s="76" t="s">
        <v>0</v>
      </c>
    </row>
    <row r="39" spans="1:16" s="18" customFormat="1" x14ac:dyDescent="0.2">
      <c r="A39" s="88"/>
      <c r="B39" s="99" t="s">
        <v>39</v>
      </c>
      <c r="C39" s="86" t="s">
        <v>0</v>
      </c>
      <c r="D39" s="86" t="s">
        <v>0</v>
      </c>
      <c r="E39" s="27">
        <v>4</v>
      </c>
      <c r="F39" s="27">
        <v>615</v>
      </c>
      <c r="G39" s="27">
        <v>127</v>
      </c>
      <c r="H39" s="28">
        <v>53</v>
      </c>
      <c r="I39" s="27">
        <v>150</v>
      </c>
      <c r="J39" s="29">
        <v>97</v>
      </c>
      <c r="K39" s="27">
        <v>158</v>
      </c>
      <c r="L39" s="27">
        <v>167</v>
      </c>
      <c r="M39" s="27">
        <v>175</v>
      </c>
      <c r="N39" s="30" t="s">
        <v>0</v>
      </c>
      <c r="O39" s="30" t="s">
        <v>0</v>
      </c>
      <c r="P39" s="31"/>
    </row>
    <row r="40" spans="1:16" s="18" customFormat="1" x14ac:dyDescent="0.2">
      <c r="A40" s="100"/>
      <c r="B40" s="101" t="s">
        <v>40</v>
      </c>
      <c r="C40" s="102" t="s">
        <v>0</v>
      </c>
      <c r="D40" s="102" t="s">
        <v>0</v>
      </c>
      <c r="E40" s="103">
        <f>E4+E9+E21+E29+E31+E36+E39</f>
        <v>458</v>
      </c>
      <c r="F40" s="103">
        <f t="shared" ref="F40:M40" si="6">F4+F9+F21+F29+F31+F36+F39</f>
        <v>805</v>
      </c>
      <c r="G40" s="103">
        <f t="shared" si="6"/>
        <v>193</v>
      </c>
      <c r="H40" s="104">
        <f t="shared" si="6"/>
        <v>211</v>
      </c>
      <c r="I40" s="103">
        <f t="shared" si="6"/>
        <v>220</v>
      </c>
      <c r="J40" s="105">
        <f t="shared" si="6"/>
        <v>258</v>
      </c>
      <c r="K40" s="103">
        <f t="shared" si="6"/>
        <v>232</v>
      </c>
      <c r="L40" s="103">
        <f t="shared" si="6"/>
        <v>245</v>
      </c>
      <c r="M40" s="103">
        <f t="shared" si="6"/>
        <v>257.63599999999997</v>
      </c>
      <c r="N40" s="106" t="s">
        <v>0</v>
      </c>
      <c r="O40" s="106" t="s">
        <v>0</v>
      </c>
    </row>
    <row r="41" spans="1:16" s="18" customFormat="1" x14ac:dyDescent="0.2">
      <c r="C41" s="107"/>
      <c r="D41" s="107"/>
      <c r="N41" s="107"/>
      <c r="O41" s="107"/>
    </row>
    <row r="42" spans="1:16" s="18" customFormat="1" x14ac:dyDescent="0.2">
      <c r="C42" s="107"/>
      <c r="D42" s="107"/>
      <c r="N42" s="107"/>
      <c r="O42" s="107"/>
    </row>
    <row r="43" spans="1:16" s="18" customFormat="1" x14ac:dyDescent="0.2">
      <c r="C43" s="107"/>
      <c r="D43" s="107"/>
      <c r="N43" s="107"/>
      <c r="O43" s="107"/>
    </row>
    <row r="44" spans="1:16" s="18" customFormat="1" x14ac:dyDescent="0.2">
      <c r="C44" s="107"/>
      <c r="D44" s="107"/>
      <c r="N44" s="107"/>
      <c r="O44" s="107"/>
    </row>
    <row r="45" spans="1:16" s="18" customFormat="1" x14ac:dyDescent="0.2">
      <c r="C45" s="107"/>
      <c r="D45" s="107"/>
      <c r="N45" s="107"/>
      <c r="O45" s="107"/>
    </row>
    <row r="46" spans="1:16" s="18" customFormat="1" x14ac:dyDescent="0.2">
      <c r="C46" s="107"/>
      <c r="D46" s="107"/>
      <c r="N46" s="107"/>
      <c r="O46" s="107"/>
    </row>
    <row r="47" spans="1:16" s="18" customFormat="1" x14ac:dyDescent="0.2">
      <c r="C47" s="107"/>
      <c r="D47" s="107"/>
      <c r="N47" s="107"/>
      <c r="O47" s="107"/>
    </row>
    <row r="48" spans="1:16" s="18" customFormat="1" x14ac:dyDescent="0.2">
      <c r="C48" s="107"/>
      <c r="D48" s="107"/>
      <c r="N48" s="107"/>
      <c r="O48" s="107"/>
    </row>
    <row r="49" spans="3:15" s="18" customFormat="1" x14ac:dyDescent="0.2">
      <c r="C49" s="107"/>
      <c r="D49" s="107"/>
      <c r="N49" s="107"/>
      <c r="O49" s="107"/>
    </row>
    <row r="50" spans="3:15" s="18" customFormat="1" x14ac:dyDescent="0.2">
      <c r="C50" s="107" t="s">
        <v>0</v>
      </c>
      <c r="D50" s="107" t="s">
        <v>0</v>
      </c>
      <c r="N50" s="107" t="s">
        <v>0</v>
      </c>
      <c r="O50" s="107" t="s">
        <v>0</v>
      </c>
    </row>
    <row r="51" spans="3:15" s="18" customFormat="1" x14ac:dyDescent="0.2">
      <c r="C51" s="107" t="s">
        <v>0</v>
      </c>
      <c r="D51" s="107" t="s">
        <v>0</v>
      </c>
      <c r="N51" s="107" t="s">
        <v>0</v>
      </c>
      <c r="O51" s="107" t="s">
        <v>0</v>
      </c>
    </row>
    <row r="52" spans="3:15" s="18" customFormat="1" x14ac:dyDescent="0.2">
      <c r="C52" s="107" t="s">
        <v>0</v>
      </c>
      <c r="D52" s="107" t="s">
        <v>0</v>
      </c>
      <c r="N52" s="107" t="s">
        <v>0</v>
      </c>
      <c r="O52" s="107" t="s">
        <v>0</v>
      </c>
    </row>
    <row r="53" spans="3:15" s="18" customFormat="1" x14ac:dyDescent="0.2">
      <c r="C53" s="107" t="s">
        <v>0</v>
      </c>
      <c r="D53" s="107" t="s">
        <v>0</v>
      </c>
      <c r="N53" s="107" t="s">
        <v>0</v>
      </c>
      <c r="O53" s="107" t="s">
        <v>0</v>
      </c>
    </row>
    <row r="54" spans="3:15" s="18" customFormat="1" x14ac:dyDescent="0.2">
      <c r="C54" s="107" t="s">
        <v>0</v>
      </c>
      <c r="D54" s="107" t="s">
        <v>0</v>
      </c>
      <c r="N54" s="107" t="s">
        <v>0</v>
      </c>
      <c r="O54" s="107" t="s">
        <v>0</v>
      </c>
    </row>
    <row r="55" spans="3:15" s="18" customFormat="1" x14ac:dyDescent="0.2">
      <c r="C55" s="107" t="s">
        <v>0</v>
      </c>
      <c r="D55" s="107" t="s">
        <v>0</v>
      </c>
      <c r="N55" s="107" t="s">
        <v>0</v>
      </c>
      <c r="O55" s="107" t="s">
        <v>0</v>
      </c>
    </row>
    <row r="56" spans="3:15" s="18" customFormat="1" x14ac:dyDescent="0.2">
      <c r="C56" s="107" t="s">
        <v>0</v>
      </c>
      <c r="D56" s="107" t="s">
        <v>0</v>
      </c>
      <c r="N56" s="107" t="s">
        <v>0</v>
      </c>
      <c r="O56" s="107" t="s">
        <v>0</v>
      </c>
    </row>
    <row r="57" spans="3:15" s="18" customFormat="1" x14ac:dyDescent="0.2">
      <c r="C57" s="107" t="s">
        <v>0</v>
      </c>
      <c r="D57" s="107" t="s">
        <v>0</v>
      </c>
      <c r="N57" s="107" t="s">
        <v>0</v>
      </c>
      <c r="O57" s="107" t="s">
        <v>0</v>
      </c>
    </row>
    <row r="58" spans="3:15" s="18" customFormat="1" x14ac:dyDescent="0.2">
      <c r="C58" s="107" t="s">
        <v>0</v>
      </c>
      <c r="D58" s="107" t="s">
        <v>0</v>
      </c>
      <c r="N58" s="107" t="s">
        <v>0</v>
      </c>
      <c r="O58" s="107" t="s">
        <v>0</v>
      </c>
    </row>
    <row r="59" spans="3:15" s="18" customFormat="1" x14ac:dyDescent="0.2">
      <c r="C59" s="107" t="s">
        <v>0</v>
      </c>
      <c r="D59" s="107" t="s">
        <v>0</v>
      </c>
      <c r="N59" s="107" t="s">
        <v>0</v>
      </c>
      <c r="O59" s="107" t="s">
        <v>0</v>
      </c>
    </row>
    <row r="60" spans="3:15" s="18" customFormat="1" x14ac:dyDescent="0.2">
      <c r="C60" s="107" t="s">
        <v>0</v>
      </c>
      <c r="D60" s="107" t="s">
        <v>0</v>
      </c>
      <c r="N60" s="107" t="s">
        <v>0</v>
      </c>
      <c r="O60" s="107" t="s">
        <v>0</v>
      </c>
    </row>
    <row r="61" spans="3:15" s="18" customFormat="1" x14ac:dyDescent="0.2">
      <c r="C61" s="107" t="s">
        <v>0</v>
      </c>
      <c r="D61" s="107" t="s">
        <v>0</v>
      </c>
      <c r="N61" s="107" t="s">
        <v>0</v>
      </c>
      <c r="O61" s="107" t="s">
        <v>0</v>
      </c>
    </row>
    <row r="62" spans="3:15" s="18" customFormat="1" x14ac:dyDescent="0.2">
      <c r="C62" s="107" t="s">
        <v>0</v>
      </c>
      <c r="D62" s="107" t="s">
        <v>0</v>
      </c>
      <c r="N62" s="107" t="s">
        <v>0</v>
      </c>
      <c r="O62" s="107" t="s">
        <v>0</v>
      </c>
    </row>
    <row r="63" spans="3:15" s="18" customFormat="1" x14ac:dyDescent="0.2">
      <c r="C63" s="107" t="s">
        <v>0</v>
      </c>
      <c r="D63" s="107" t="s">
        <v>0</v>
      </c>
      <c r="N63" s="107" t="s">
        <v>0</v>
      </c>
      <c r="O63" s="107" t="s">
        <v>0</v>
      </c>
    </row>
    <row r="64" spans="3:15" s="18" customFormat="1" x14ac:dyDescent="0.2">
      <c r="C64" s="107" t="s">
        <v>0</v>
      </c>
      <c r="D64" s="107" t="s">
        <v>0</v>
      </c>
      <c r="N64" s="107" t="s">
        <v>0</v>
      </c>
      <c r="O64" s="107" t="s">
        <v>0</v>
      </c>
    </row>
    <row r="65" spans="3:15" s="18" customFormat="1" x14ac:dyDescent="0.2">
      <c r="C65" s="107" t="s">
        <v>0</v>
      </c>
      <c r="D65" s="107" t="s">
        <v>0</v>
      </c>
      <c r="N65" s="107" t="s">
        <v>0</v>
      </c>
      <c r="O65" s="107" t="s">
        <v>0</v>
      </c>
    </row>
    <row r="66" spans="3:15" s="18" customFormat="1" x14ac:dyDescent="0.2">
      <c r="C66" s="107" t="s">
        <v>0</v>
      </c>
      <c r="D66" s="107" t="s">
        <v>0</v>
      </c>
      <c r="N66" s="107" t="s">
        <v>0</v>
      </c>
      <c r="O66" s="107" t="s">
        <v>0</v>
      </c>
    </row>
    <row r="67" spans="3:15" s="18" customFormat="1" x14ac:dyDescent="0.2">
      <c r="C67" s="107" t="s">
        <v>0</v>
      </c>
      <c r="D67" s="107" t="s">
        <v>0</v>
      </c>
      <c r="N67" s="107" t="s">
        <v>0</v>
      </c>
      <c r="O67" s="107" t="s">
        <v>0</v>
      </c>
    </row>
    <row r="68" spans="3:15" s="18" customFormat="1" x14ac:dyDescent="0.2">
      <c r="C68" s="107" t="s">
        <v>0</v>
      </c>
      <c r="D68" s="107" t="s">
        <v>0</v>
      </c>
      <c r="N68" s="107" t="s">
        <v>0</v>
      </c>
      <c r="O68" s="107" t="s">
        <v>0</v>
      </c>
    </row>
    <row r="69" spans="3:15" s="18" customFormat="1" x14ac:dyDescent="0.2">
      <c r="C69" s="107" t="s">
        <v>0</v>
      </c>
      <c r="D69" s="107" t="s">
        <v>0</v>
      </c>
      <c r="N69" s="107" t="s">
        <v>0</v>
      </c>
      <c r="O69" s="107" t="s">
        <v>0</v>
      </c>
    </row>
    <row r="70" spans="3:15" s="18" customFormat="1" x14ac:dyDescent="0.2">
      <c r="C70" s="107" t="s">
        <v>0</v>
      </c>
      <c r="D70" s="107" t="s">
        <v>0</v>
      </c>
      <c r="N70" s="107" t="s">
        <v>0</v>
      </c>
      <c r="O70" s="107" t="s">
        <v>0</v>
      </c>
    </row>
    <row r="71" spans="3:15" s="18" customFormat="1" x14ac:dyDescent="0.2">
      <c r="C71" s="107" t="s">
        <v>0</v>
      </c>
      <c r="D71" s="107" t="s">
        <v>0</v>
      </c>
      <c r="N71" s="107" t="s">
        <v>0</v>
      </c>
      <c r="O71" s="107" t="s">
        <v>0</v>
      </c>
    </row>
    <row r="72" spans="3:15" s="18" customFormat="1" x14ac:dyDescent="0.2">
      <c r="C72" s="107" t="s">
        <v>0</v>
      </c>
      <c r="D72" s="107" t="s">
        <v>0</v>
      </c>
      <c r="N72" s="107" t="s">
        <v>0</v>
      </c>
      <c r="O72" s="107" t="s">
        <v>0</v>
      </c>
    </row>
    <row r="73" spans="3:15" s="18" customFormat="1" x14ac:dyDescent="0.2">
      <c r="C73" s="107" t="s">
        <v>0</v>
      </c>
      <c r="D73" s="107" t="s">
        <v>0</v>
      </c>
      <c r="N73" s="107" t="s">
        <v>0</v>
      </c>
      <c r="O73" s="107" t="s">
        <v>0</v>
      </c>
    </row>
    <row r="74" spans="3:15" s="18" customFormat="1" x14ac:dyDescent="0.2">
      <c r="C74" s="107" t="s">
        <v>0</v>
      </c>
      <c r="D74" s="107" t="s">
        <v>0</v>
      </c>
      <c r="N74" s="107" t="s">
        <v>0</v>
      </c>
      <c r="O74" s="107" t="s">
        <v>0</v>
      </c>
    </row>
    <row r="75" spans="3:15" s="18" customFormat="1" x14ac:dyDescent="0.2">
      <c r="C75" s="107" t="s">
        <v>0</v>
      </c>
      <c r="D75" s="107" t="s">
        <v>0</v>
      </c>
      <c r="N75" s="107" t="s">
        <v>0</v>
      </c>
      <c r="O75" s="107" t="s">
        <v>0</v>
      </c>
    </row>
    <row r="76" spans="3:15" s="18" customFormat="1" x14ac:dyDescent="0.2">
      <c r="C76" s="107" t="s">
        <v>0</v>
      </c>
      <c r="D76" s="107" t="s">
        <v>0</v>
      </c>
      <c r="N76" s="107" t="s">
        <v>0</v>
      </c>
      <c r="O76" s="107" t="s">
        <v>0</v>
      </c>
    </row>
    <row r="77" spans="3:15" s="18" customFormat="1" x14ac:dyDescent="0.2">
      <c r="C77" s="107" t="s">
        <v>0</v>
      </c>
      <c r="D77" s="107" t="s">
        <v>0</v>
      </c>
      <c r="N77" s="107" t="s">
        <v>0</v>
      </c>
      <c r="O77" s="107" t="s">
        <v>0</v>
      </c>
    </row>
    <row r="78" spans="3:15" s="18" customFormat="1" x14ac:dyDescent="0.2">
      <c r="C78" s="107" t="s">
        <v>0</v>
      </c>
      <c r="D78" s="107" t="s">
        <v>0</v>
      </c>
      <c r="N78" s="107" t="s">
        <v>0</v>
      </c>
      <c r="O78" s="107" t="s">
        <v>0</v>
      </c>
    </row>
    <row r="79" spans="3:15" s="18" customFormat="1" x14ac:dyDescent="0.2">
      <c r="C79" s="107" t="s">
        <v>0</v>
      </c>
      <c r="D79" s="107" t="s">
        <v>0</v>
      </c>
      <c r="N79" s="107" t="s">
        <v>0</v>
      </c>
      <c r="O79" s="107" t="s">
        <v>0</v>
      </c>
    </row>
    <row r="80" spans="3:15" s="18" customFormat="1" x14ac:dyDescent="0.2">
      <c r="C80" s="107" t="s">
        <v>0</v>
      </c>
      <c r="D80" s="107" t="s">
        <v>0</v>
      </c>
      <c r="N80" s="107" t="s">
        <v>0</v>
      </c>
      <c r="O80" s="107" t="s">
        <v>0</v>
      </c>
    </row>
    <row r="81" spans="3:15" s="18" customFormat="1" x14ac:dyDescent="0.2">
      <c r="C81" s="107" t="s">
        <v>0</v>
      </c>
      <c r="D81" s="107" t="s">
        <v>0</v>
      </c>
      <c r="N81" s="107" t="s">
        <v>0</v>
      </c>
      <c r="O81" s="107" t="s">
        <v>0</v>
      </c>
    </row>
    <row r="82" spans="3:15" s="18" customFormat="1" x14ac:dyDescent="0.2">
      <c r="C82" s="107" t="s">
        <v>0</v>
      </c>
      <c r="D82" s="107" t="s">
        <v>0</v>
      </c>
      <c r="N82" s="107" t="s">
        <v>0</v>
      </c>
      <c r="O82" s="107" t="s">
        <v>0</v>
      </c>
    </row>
    <row r="83" spans="3:15" s="18" customFormat="1" x14ac:dyDescent="0.2">
      <c r="C83" s="107" t="s">
        <v>0</v>
      </c>
      <c r="D83" s="107" t="s">
        <v>0</v>
      </c>
      <c r="N83" s="107" t="s">
        <v>0</v>
      </c>
      <c r="O83" s="107" t="s">
        <v>0</v>
      </c>
    </row>
    <row r="84" spans="3:15" s="18" customFormat="1" x14ac:dyDescent="0.2">
      <c r="C84" s="107" t="s">
        <v>0</v>
      </c>
      <c r="D84" s="107" t="s">
        <v>0</v>
      </c>
      <c r="N84" s="107" t="s">
        <v>0</v>
      </c>
      <c r="O84" s="107" t="s">
        <v>0</v>
      </c>
    </row>
    <row r="85" spans="3:15" s="18" customFormat="1" x14ac:dyDescent="0.2">
      <c r="C85" s="107" t="s">
        <v>0</v>
      </c>
      <c r="D85" s="107" t="s">
        <v>0</v>
      </c>
      <c r="N85" s="107" t="s">
        <v>0</v>
      </c>
      <c r="O85" s="107" t="s">
        <v>0</v>
      </c>
    </row>
    <row r="86" spans="3:15" s="18" customFormat="1" x14ac:dyDescent="0.2">
      <c r="C86" s="107" t="s">
        <v>0</v>
      </c>
      <c r="D86" s="107" t="s">
        <v>0</v>
      </c>
      <c r="N86" s="107" t="s">
        <v>0</v>
      </c>
      <c r="O86" s="107" t="s">
        <v>0</v>
      </c>
    </row>
    <row r="87" spans="3:15" s="18" customFormat="1" x14ac:dyDescent="0.2">
      <c r="C87" s="107" t="s">
        <v>0</v>
      </c>
      <c r="D87" s="107" t="s">
        <v>0</v>
      </c>
      <c r="N87" s="107" t="s">
        <v>0</v>
      </c>
      <c r="O87" s="107" t="s">
        <v>0</v>
      </c>
    </row>
    <row r="88" spans="3:15" s="18" customFormat="1" x14ac:dyDescent="0.2">
      <c r="C88" s="107" t="s">
        <v>0</v>
      </c>
      <c r="D88" s="107" t="s">
        <v>0</v>
      </c>
      <c r="N88" s="107" t="s">
        <v>0</v>
      </c>
      <c r="O88" s="107" t="s">
        <v>0</v>
      </c>
    </row>
    <row r="89" spans="3:15" s="18" customFormat="1" x14ac:dyDescent="0.2">
      <c r="C89" s="107" t="s">
        <v>0</v>
      </c>
      <c r="D89" s="107" t="s">
        <v>0</v>
      </c>
      <c r="N89" s="107" t="s">
        <v>0</v>
      </c>
      <c r="O89" s="107" t="s">
        <v>0</v>
      </c>
    </row>
    <row r="90" spans="3:15" s="18" customFormat="1" x14ac:dyDescent="0.2">
      <c r="C90" s="107" t="s">
        <v>0</v>
      </c>
      <c r="D90" s="107" t="s">
        <v>0</v>
      </c>
      <c r="N90" s="107" t="s">
        <v>0</v>
      </c>
      <c r="O90" s="107" t="s">
        <v>0</v>
      </c>
    </row>
    <row r="91" spans="3:15" s="18" customFormat="1" x14ac:dyDescent="0.2">
      <c r="C91" s="107" t="s">
        <v>0</v>
      </c>
      <c r="D91" s="107" t="s">
        <v>0</v>
      </c>
      <c r="N91" s="107" t="s">
        <v>0</v>
      </c>
      <c r="O91" s="107" t="s">
        <v>0</v>
      </c>
    </row>
    <row r="92" spans="3:15" s="18" customFormat="1" x14ac:dyDescent="0.2">
      <c r="C92" s="107" t="s">
        <v>0</v>
      </c>
      <c r="D92" s="107" t="s">
        <v>0</v>
      </c>
      <c r="N92" s="107" t="s">
        <v>0</v>
      </c>
      <c r="O92" s="107" t="s">
        <v>0</v>
      </c>
    </row>
    <row r="93" spans="3:15" s="18" customFormat="1" x14ac:dyDescent="0.2">
      <c r="C93" s="107" t="s">
        <v>0</v>
      </c>
      <c r="D93" s="107" t="s">
        <v>0</v>
      </c>
      <c r="N93" s="107" t="s">
        <v>0</v>
      </c>
      <c r="O93" s="107" t="s">
        <v>0</v>
      </c>
    </row>
    <row r="94" spans="3:15" s="18" customFormat="1" x14ac:dyDescent="0.2">
      <c r="C94" s="107" t="s">
        <v>0</v>
      </c>
      <c r="D94" s="107" t="s">
        <v>0</v>
      </c>
      <c r="N94" s="107" t="s">
        <v>0</v>
      </c>
      <c r="O94" s="107" t="s">
        <v>0</v>
      </c>
    </row>
    <row r="95" spans="3:15" s="18" customFormat="1" x14ac:dyDescent="0.2">
      <c r="C95" s="107" t="s">
        <v>0</v>
      </c>
      <c r="D95" s="107" t="s">
        <v>0</v>
      </c>
      <c r="N95" s="107" t="s">
        <v>0</v>
      </c>
      <c r="O95" s="107" t="s">
        <v>0</v>
      </c>
    </row>
    <row r="96" spans="3:15" s="18" customFormat="1" x14ac:dyDescent="0.2">
      <c r="C96" s="107" t="s">
        <v>0</v>
      </c>
      <c r="D96" s="107" t="s">
        <v>0</v>
      </c>
      <c r="N96" s="107" t="s">
        <v>0</v>
      </c>
      <c r="O96" s="107" t="s">
        <v>0</v>
      </c>
    </row>
    <row r="97" spans="3:15" s="18" customFormat="1" x14ac:dyDescent="0.2">
      <c r="C97" s="107" t="s">
        <v>0</v>
      </c>
      <c r="D97" s="107" t="s">
        <v>0</v>
      </c>
      <c r="N97" s="107" t="s">
        <v>0</v>
      </c>
      <c r="O97" s="107" t="s">
        <v>0</v>
      </c>
    </row>
    <row r="98" spans="3:15" s="18" customFormat="1" x14ac:dyDescent="0.2">
      <c r="C98" s="107" t="s">
        <v>0</v>
      </c>
      <c r="D98" s="107" t="s">
        <v>0</v>
      </c>
      <c r="N98" s="107" t="s">
        <v>0</v>
      </c>
      <c r="O98" s="107" t="s">
        <v>0</v>
      </c>
    </row>
    <row r="99" spans="3:15" s="18" customFormat="1" x14ac:dyDescent="0.2">
      <c r="C99" s="107" t="s">
        <v>0</v>
      </c>
      <c r="D99" s="107" t="s">
        <v>0</v>
      </c>
      <c r="N99" s="107" t="s">
        <v>0</v>
      </c>
      <c r="O99" s="107" t="s">
        <v>0</v>
      </c>
    </row>
    <row r="100" spans="3:15" s="18" customFormat="1" x14ac:dyDescent="0.2">
      <c r="C100" s="107" t="s">
        <v>0</v>
      </c>
      <c r="D100" s="107" t="s">
        <v>0</v>
      </c>
      <c r="N100" s="107" t="s">
        <v>0</v>
      </c>
      <c r="O100" s="107" t="s">
        <v>0</v>
      </c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7" width="7.7109375" style="108" customWidth="1"/>
    <col min="8" max="9" width="10.140625" style="108" customWidth="1"/>
    <col min="10" max="13" width="7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132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133</v>
      </c>
      <c r="F3" s="22" t="s">
        <v>134</v>
      </c>
      <c r="G3" s="22" t="s">
        <v>135</v>
      </c>
      <c r="H3" s="173" t="s">
        <v>136</v>
      </c>
      <c r="I3" s="174"/>
      <c r="J3" s="175"/>
      <c r="K3" s="22" t="s">
        <v>137</v>
      </c>
      <c r="L3" s="22" t="s">
        <v>138</v>
      </c>
      <c r="M3" s="22" t="s">
        <v>139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104584</v>
      </c>
      <c r="F4" s="27">
        <f t="shared" ref="F4:M4" si="0">F5+F8+F47</f>
        <v>69128</v>
      </c>
      <c r="G4" s="27">
        <f t="shared" si="0"/>
        <v>90656</v>
      </c>
      <c r="H4" s="28">
        <f t="shared" si="0"/>
        <v>109394</v>
      </c>
      <c r="I4" s="27">
        <f t="shared" si="0"/>
        <v>130126</v>
      </c>
      <c r="J4" s="29">
        <f t="shared" si="0"/>
        <v>132784</v>
      </c>
      <c r="K4" s="27">
        <f t="shared" si="0"/>
        <v>141551</v>
      </c>
      <c r="L4" s="27">
        <f t="shared" si="0"/>
        <v>161906</v>
      </c>
      <c r="M4" s="27">
        <f t="shared" si="0"/>
        <v>168488.019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33705</v>
      </c>
      <c r="F5" s="59">
        <f t="shared" ref="F5:M5" si="1">SUM(F6:F7)</f>
        <v>39280</v>
      </c>
      <c r="G5" s="59">
        <f t="shared" si="1"/>
        <v>64901</v>
      </c>
      <c r="H5" s="60">
        <f t="shared" si="1"/>
        <v>81903</v>
      </c>
      <c r="I5" s="59">
        <f t="shared" si="1"/>
        <v>92624</v>
      </c>
      <c r="J5" s="61">
        <f t="shared" si="1"/>
        <v>95109</v>
      </c>
      <c r="K5" s="59">
        <f t="shared" si="1"/>
        <v>103491</v>
      </c>
      <c r="L5" s="59">
        <f t="shared" si="1"/>
        <v>123038</v>
      </c>
      <c r="M5" s="59">
        <f t="shared" si="1"/>
        <v>126773.80499999999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29734</v>
      </c>
      <c r="F6" s="36">
        <v>34777</v>
      </c>
      <c r="G6" s="36">
        <v>60033</v>
      </c>
      <c r="H6" s="37">
        <v>74758</v>
      </c>
      <c r="I6" s="36">
        <v>81339</v>
      </c>
      <c r="J6" s="38">
        <v>81366</v>
      </c>
      <c r="K6" s="36">
        <v>98416</v>
      </c>
      <c r="L6" s="36">
        <v>117700</v>
      </c>
      <c r="M6" s="36">
        <v>119155.59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3971</v>
      </c>
      <c r="F7" s="51">
        <v>4503</v>
      </c>
      <c r="G7" s="51">
        <v>4868</v>
      </c>
      <c r="H7" s="52">
        <v>7145</v>
      </c>
      <c r="I7" s="51">
        <v>11285</v>
      </c>
      <c r="J7" s="53">
        <v>13743</v>
      </c>
      <c r="K7" s="51">
        <v>5075</v>
      </c>
      <c r="L7" s="51">
        <v>5338</v>
      </c>
      <c r="M7" s="51">
        <v>7618.2150000000001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70834</v>
      </c>
      <c r="F8" s="59">
        <f t="shared" ref="F8:M8" si="2">SUM(F9:F46)</f>
        <v>29824</v>
      </c>
      <c r="G8" s="59">
        <f t="shared" si="2"/>
        <v>25641</v>
      </c>
      <c r="H8" s="60">
        <f t="shared" si="2"/>
        <v>27491</v>
      </c>
      <c r="I8" s="59">
        <f t="shared" si="2"/>
        <v>37454</v>
      </c>
      <c r="J8" s="61">
        <f t="shared" si="2"/>
        <v>37617</v>
      </c>
      <c r="K8" s="59">
        <f t="shared" si="2"/>
        <v>38060</v>
      </c>
      <c r="L8" s="59">
        <f t="shared" si="2"/>
        <v>38868</v>
      </c>
      <c r="M8" s="59">
        <f t="shared" si="2"/>
        <v>41714.214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758</v>
      </c>
      <c r="F9" s="36">
        <v>433</v>
      </c>
      <c r="G9" s="36">
        <v>299</v>
      </c>
      <c r="H9" s="37">
        <v>1037</v>
      </c>
      <c r="I9" s="36">
        <v>303</v>
      </c>
      <c r="J9" s="38">
        <v>292</v>
      </c>
      <c r="K9" s="36">
        <v>309</v>
      </c>
      <c r="L9" s="36">
        <v>361</v>
      </c>
      <c r="M9" s="36">
        <v>338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272</v>
      </c>
      <c r="F10" s="44">
        <v>1823</v>
      </c>
      <c r="G10" s="44">
        <v>423</v>
      </c>
      <c r="H10" s="45">
        <v>656</v>
      </c>
      <c r="I10" s="44">
        <v>398</v>
      </c>
      <c r="J10" s="46">
        <v>398</v>
      </c>
      <c r="K10" s="44">
        <v>502</v>
      </c>
      <c r="L10" s="44">
        <v>574</v>
      </c>
      <c r="M10" s="44">
        <v>605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141</v>
      </c>
      <c r="F11" s="44">
        <v>388</v>
      </c>
      <c r="G11" s="44">
        <v>206</v>
      </c>
      <c r="H11" s="45">
        <v>411</v>
      </c>
      <c r="I11" s="44">
        <v>391</v>
      </c>
      <c r="J11" s="46">
        <v>433</v>
      </c>
      <c r="K11" s="44">
        <v>387</v>
      </c>
      <c r="L11" s="44">
        <v>671</v>
      </c>
      <c r="M11" s="44">
        <v>707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4688</v>
      </c>
      <c r="F12" s="44">
        <v>4349</v>
      </c>
      <c r="G12" s="44">
        <v>8900</v>
      </c>
      <c r="H12" s="45">
        <v>3797</v>
      </c>
      <c r="I12" s="44">
        <v>10705</v>
      </c>
      <c r="J12" s="46">
        <v>10280</v>
      </c>
      <c r="K12" s="44">
        <v>7269</v>
      </c>
      <c r="L12" s="44">
        <v>8143</v>
      </c>
      <c r="M12" s="44">
        <v>8443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100</v>
      </c>
      <c r="K13" s="44">
        <v>1200</v>
      </c>
      <c r="L13" s="44">
        <v>1000</v>
      </c>
      <c r="M13" s="44">
        <v>2153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879</v>
      </c>
      <c r="F14" s="44">
        <v>2181</v>
      </c>
      <c r="G14" s="44">
        <v>559</v>
      </c>
      <c r="H14" s="45">
        <v>950</v>
      </c>
      <c r="I14" s="44">
        <v>1614</v>
      </c>
      <c r="J14" s="46">
        <v>1629</v>
      </c>
      <c r="K14" s="44">
        <v>1963</v>
      </c>
      <c r="L14" s="44">
        <v>2296</v>
      </c>
      <c r="M14" s="44">
        <v>1928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965</v>
      </c>
      <c r="F15" s="44">
        <v>1043</v>
      </c>
      <c r="G15" s="44">
        <v>1089</v>
      </c>
      <c r="H15" s="45">
        <v>675</v>
      </c>
      <c r="I15" s="44">
        <v>1457</v>
      </c>
      <c r="J15" s="46">
        <v>1264</v>
      </c>
      <c r="K15" s="44">
        <v>2813</v>
      </c>
      <c r="L15" s="44">
        <v>2041</v>
      </c>
      <c r="M15" s="44">
        <v>2201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78</v>
      </c>
      <c r="F16" s="44">
        <v>24</v>
      </c>
      <c r="G16" s="44">
        <v>0</v>
      </c>
      <c r="H16" s="45">
        <v>23</v>
      </c>
      <c r="I16" s="44">
        <v>-7</v>
      </c>
      <c r="J16" s="46">
        <v>0</v>
      </c>
      <c r="K16" s="44">
        <v>24</v>
      </c>
      <c r="L16" s="44">
        <v>25</v>
      </c>
      <c r="M16" s="44">
        <v>26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87</v>
      </c>
      <c r="F17" s="44">
        <v>0</v>
      </c>
      <c r="G17" s="44">
        <v>0</v>
      </c>
      <c r="H17" s="45">
        <v>105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6610</v>
      </c>
      <c r="F18" s="44">
        <v>4646</v>
      </c>
      <c r="G18" s="44">
        <v>0</v>
      </c>
      <c r="H18" s="45">
        <v>3344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128</v>
      </c>
      <c r="F21" s="44">
        <v>377</v>
      </c>
      <c r="G21" s="44">
        <v>1549</v>
      </c>
      <c r="H21" s="45">
        <v>255</v>
      </c>
      <c r="I21" s="44">
        <v>93</v>
      </c>
      <c r="J21" s="46">
        <v>3205</v>
      </c>
      <c r="K21" s="44">
        <v>3659</v>
      </c>
      <c r="L21" s="44">
        <v>2336</v>
      </c>
      <c r="M21" s="44">
        <v>2221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46811</v>
      </c>
      <c r="F22" s="44">
        <v>825</v>
      </c>
      <c r="G22" s="44">
        <v>747</v>
      </c>
      <c r="H22" s="45">
        <v>515</v>
      </c>
      <c r="I22" s="44">
        <v>277</v>
      </c>
      <c r="J22" s="46">
        <v>313</v>
      </c>
      <c r="K22" s="44">
        <v>191</v>
      </c>
      <c r="L22" s="44">
        <v>622</v>
      </c>
      <c r="M22" s="44">
        <v>655.41300000000001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26</v>
      </c>
      <c r="F23" s="44">
        <v>1381</v>
      </c>
      <c r="G23" s="44">
        <v>37</v>
      </c>
      <c r="H23" s="45">
        <v>0</v>
      </c>
      <c r="I23" s="44">
        <v>120</v>
      </c>
      <c r="J23" s="46">
        <v>510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437</v>
      </c>
      <c r="F24" s="44">
        <v>16</v>
      </c>
      <c r="G24" s="44">
        <v>14</v>
      </c>
      <c r="H24" s="45">
        <v>46</v>
      </c>
      <c r="I24" s="44">
        <v>88</v>
      </c>
      <c r="J24" s="46">
        <v>71</v>
      </c>
      <c r="K24" s="44">
        <v>64</v>
      </c>
      <c r="L24" s="44">
        <v>67</v>
      </c>
      <c r="M24" s="44">
        <v>70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1714</v>
      </c>
      <c r="F25" s="44">
        <v>1288</v>
      </c>
      <c r="G25" s="44">
        <v>0</v>
      </c>
      <c r="H25" s="45">
        <v>2501</v>
      </c>
      <c r="I25" s="44">
        <v>2495</v>
      </c>
      <c r="J25" s="46">
        <v>2161</v>
      </c>
      <c r="K25" s="44">
        <v>2832</v>
      </c>
      <c r="L25" s="44">
        <v>2620</v>
      </c>
      <c r="M25" s="44">
        <v>2824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48</v>
      </c>
      <c r="F29" s="44">
        <v>65</v>
      </c>
      <c r="G29" s="44">
        <v>110</v>
      </c>
      <c r="H29" s="45">
        <v>81</v>
      </c>
      <c r="I29" s="44">
        <v>148</v>
      </c>
      <c r="J29" s="46">
        <v>145</v>
      </c>
      <c r="K29" s="44">
        <v>145</v>
      </c>
      <c r="L29" s="44">
        <v>153</v>
      </c>
      <c r="M29" s="44">
        <v>160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1</v>
      </c>
      <c r="G30" s="44">
        <v>3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11</v>
      </c>
      <c r="F37" s="44">
        <v>557</v>
      </c>
      <c r="G37" s="44">
        <v>14</v>
      </c>
      <c r="H37" s="45">
        <v>904</v>
      </c>
      <c r="I37" s="44">
        <v>77</v>
      </c>
      <c r="J37" s="46">
        <v>6</v>
      </c>
      <c r="K37" s="44">
        <v>881</v>
      </c>
      <c r="L37" s="44">
        <v>929</v>
      </c>
      <c r="M37" s="44">
        <v>979.12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478</v>
      </c>
      <c r="F38" s="44">
        <v>348</v>
      </c>
      <c r="G38" s="44">
        <v>445</v>
      </c>
      <c r="H38" s="45">
        <v>489</v>
      </c>
      <c r="I38" s="44">
        <v>1655</v>
      </c>
      <c r="J38" s="46">
        <v>1295</v>
      </c>
      <c r="K38" s="44">
        <v>1043</v>
      </c>
      <c r="L38" s="44">
        <v>1100</v>
      </c>
      <c r="M38" s="44">
        <v>1159.431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118</v>
      </c>
      <c r="F39" s="44">
        <v>8</v>
      </c>
      <c r="G39" s="44">
        <v>3170</v>
      </c>
      <c r="H39" s="45">
        <v>0</v>
      </c>
      <c r="I39" s="44">
        <v>3956</v>
      </c>
      <c r="J39" s="46">
        <v>3285</v>
      </c>
      <c r="K39" s="44">
        <v>3161</v>
      </c>
      <c r="L39" s="44">
        <v>3486</v>
      </c>
      <c r="M39" s="44">
        <v>4281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130</v>
      </c>
      <c r="F40" s="44">
        <v>1477</v>
      </c>
      <c r="G40" s="44">
        <v>93</v>
      </c>
      <c r="H40" s="45">
        <v>835</v>
      </c>
      <c r="I40" s="44">
        <v>666</v>
      </c>
      <c r="J40" s="46">
        <v>666</v>
      </c>
      <c r="K40" s="44">
        <v>276</v>
      </c>
      <c r="L40" s="44">
        <v>291</v>
      </c>
      <c r="M40" s="44">
        <v>307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5771</v>
      </c>
      <c r="F42" s="44">
        <v>7024</v>
      </c>
      <c r="G42" s="44">
        <v>6439</v>
      </c>
      <c r="H42" s="45">
        <v>9483</v>
      </c>
      <c r="I42" s="44">
        <v>10406</v>
      </c>
      <c r="J42" s="46">
        <v>9557</v>
      </c>
      <c r="K42" s="44">
        <v>8680</v>
      </c>
      <c r="L42" s="44">
        <v>8655</v>
      </c>
      <c r="M42" s="44">
        <v>10338.696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175</v>
      </c>
      <c r="F43" s="44">
        <v>82</v>
      </c>
      <c r="G43" s="44">
        <v>76</v>
      </c>
      <c r="H43" s="45">
        <v>557</v>
      </c>
      <c r="I43" s="44">
        <v>1033</v>
      </c>
      <c r="J43" s="46">
        <v>242</v>
      </c>
      <c r="K43" s="44">
        <v>1177</v>
      </c>
      <c r="L43" s="44">
        <v>1241</v>
      </c>
      <c r="M43" s="44">
        <v>1308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458</v>
      </c>
      <c r="F44" s="44">
        <v>1087</v>
      </c>
      <c r="G44" s="44">
        <v>836</v>
      </c>
      <c r="H44" s="45">
        <v>659</v>
      </c>
      <c r="I44" s="44">
        <v>1139</v>
      </c>
      <c r="J44" s="46">
        <v>1195</v>
      </c>
      <c r="K44" s="44">
        <v>1246</v>
      </c>
      <c r="L44" s="44">
        <v>2059</v>
      </c>
      <c r="M44" s="44">
        <v>800.55399999999997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51</v>
      </c>
      <c r="F45" s="44">
        <v>401</v>
      </c>
      <c r="G45" s="44">
        <v>632</v>
      </c>
      <c r="H45" s="45">
        <v>168</v>
      </c>
      <c r="I45" s="44">
        <v>440</v>
      </c>
      <c r="J45" s="46">
        <v>570</v>
      </c>
      <c r="K45" s="44">
        <v>238</v>
      </c>
      <c r="L45" s="44">
        <v>198</v>
      </c>
      <c r="M45" s="44">
        <v>209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45</v>
      </c>
      <c r="F47" s="59">
        <f t="shared" ref="F47:M47" si="3">SUM(F48:F49)</f>
        <v>24</v>
      </c>
      <c r="G47" s="59">
        <f t="shared" si="3"/>
        <v>114</v>
      </c>
      <c r="H47" s="60">
        <f t="shared" si="3"/>
        <v>0</v>
      </c>
      <c r="I47" s="59">
        <f t="shared" si="3"/>
        <v>48</v>
      </c>
      <c r="J47" s="61">
        <f t="shared" si="3"/>
        <v>58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45</v>
      </c>
      <c r="F48" s="36">
        <v>24</v>
      </c>
      <c r="G48" s="36">
        <v>114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48</v>
      </c>
      <c r="J49" s="53">
        <v>58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1038898</v>
      </c>
      <c r="F51" s="27">
        <f t="shared" ref="F51:M51" si="4">F52+F59+F62+F63+F64+F72+F73</f>
        <v>987639</v>
      </c>
      <c r="G51" s="27">
        <f t="shared" si="4"/>
        <v>976387</v>
      </c>
      <c r="H51" s="28">
        <f t="shared" si="4"/>
        <v>1122191</v>
      </c>
      <c r="I51" s="27">
        <f t="shared" si="4"/>
        <v>1352301</v>
      </c>
      <c r="J51" s="29">
        <f t="shared" si="4"/>
        <v>1122301</v>
      </c>
      <c r="K51" s="27">
        <f t="shared" si="4"/>
        <v>1066622</v>
      </c>
      <c r="L51" s="27">
        <f t="shared" si="4"/>
        <v>1134015</v>
      </c>
      <c r="M51" s="27">
        <f t="shared" si="4"/>
        <v>1255209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9">
        <f>SUM(E57:E58)</f>
        <v>0</v>
      </c>
      <c r="F56" s="59">
        <f t="shared" ref="F56:M56" si="7">SUM(F57:F58)</f>
        <v>0</v>
      </c>
      <c r="G56" s="59">
        <f t="shared" si="7"/>
        <v>0</v>
      </c>
      <c r="H56" s="60">
        <f t="shared" si="7"/>
        <v>0</v>
      </c>
      <c r="I56" s="59">
        <f t="shared" si="7"/>
        <v>0</v>
      </c>
      <c r="J56" s="61">
        <f t="shared" si="7"/>
        <v>0</v>
      </c>
      <c r="K56" s="59">
        <f t="shared" si="7"/>
        <v>0</v>
      </c>
      <c r="L56" s="59">
        <f t="shared" si="7"/>
        <v>0</v>
      </c>
      <c r="M56" s="59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1198</v>
      </c>
      <c r="F62" s="44">
        <v>1300</v>
      </c>
      <c r="G62" s="44">
        <v>500</v>
      </c>
      <c r="H62" s="45">
        <v>1055</v>
      </c>
      <c r="I62" s="44">
        <v>355</v>
      </c>
      <c r="J62" s="46">
        <v>355</v>
      </c>
      <c r="K62" s="44">
        <v>1108</v>
      </c>
      <c r="L62" s="44">
        <v>1159</v>
      </c>
      <c r="M62" s="44">
        <v>1222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8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1037700</v>
      </c>
      <c r="F73" s="44">
        <f t="shared" ref="F73:M73" si="12">SUM(F74:F75)</f>
        <v>986339</v>
      </c>
      <c r="G73" s="44">
        <f t="shared" si="12"/>
        <v>975887</v>
      </c>
      <c r="H73" s="45">
        <f t="shared" si="12"/>
        <v>1121136</v>
      </c>
      <c r="I73" s="44">
        <f t="shared" si="12"/>
        <v>1351946</v>
      </c>
      <c r="J73" s="46">
        <f t="shared" si="12"/>
        <v>1121946</v>
      </c>
      <c r="K73" s="44">
        <f t="shared" si="12"/>
        <v>1065514</v>
      </c>
      <c r="L73" s="44">
        <f t="shared" si="12"/>
        <v>1132856</v>
      </c>
      <c r="M73" s="44">
        <f t="shared" si="12"/>
        <v>1253987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1037700</v>
      </c>
      <c r="F75" s="51">
        <v>986339</v>
      </c>
      <c r="G75" s="51">
        <v>975887</v>
      </c>
      <c r="H75" s="52">
        <v>1121136</v>
      </c>
      <c r="I75" s="51">
        <v>1351946</v>
      </c>
      <c r="J75" s="53">
        <v>1121946</v>
      </c>
      <c r="K75" s="51">
        <v>1065514</v>
      </c>
      <c r="L75" s="51">
        <v>1132856</v>
      </c>
      <c r="M75" s="51">
        <v>1253987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1249</v>
      </c>
      <c r="F77" s="27">
        <f t="shared" ref="F77:M77" si="13">F78+F81+F84+F85+F86+F87+F88</f>
        <v>1177</v>
      </c>
      <c r="G77" s="27">
        <f t="shared" si="13"/>
        <v>1009</v>
      </c>
      <c r="H77" s="28">
        <f t="shared" si="13"/>
        <v>2040</v>
      </c>
      <c r="I77" s="27">
        <f t="shared" si="13"/>
        <v>1740</v>
      </c>
      <c r="J77" s="29">
        <f t="shared" si="13"/>
        <v>1940</v>
      </c>
      <c r="K77" s="27">
        <f t="shared" si="13"/>
        <v>2144</v>
      </c>
      <c r="L77" s="27">
        <f t="shared" si="13"/>
        <v>2311</v>
      </c>
      <c r="M77" s="27">
        <f t="shared" si="13"/>
        <v>2438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761</v>
      </c>
      <c r="F81" s="44">
        <f t="shared" ref="F81:M81" si="15">SUM(F82:F83)</f>
        <v>999</v>
      </c>
      <c r="G81" s="44">
        <f t="shared" si="15"/>
        <v>1009</v>
      </c>
      <c r="H81" s="45">
        <f t="shared" si="15"/>
        <v>2040</v>
      </c>
      <c r="I81" s="44">
        <f t="shared" si="15"/>
        <v>1740</v>
      </c>
      <c r="J81" s="46">
        <f t="shared" si="15"/>
        <v>1940</v>
      </c>
      <c r="K81" s="44">
        <f t="shared" si="15"/>
        <v>2144</v>
      </c>
      <c r="L81" s="44">
        <f t="shared" si="15"/>
        <v>2311</v>
      </c>
      <c r="M81" s="44">
        <f t="shared" si="15"/>
        <v>2438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761</v>
      </c>
      <c r="F83" s="51">
        <v>999</v>
      </c>
      <c r="G83" s="51">
        <v>1009</v>
      </c>
      <c r="H83" s="52">
        <v>2040</v>
      </c>
      <c r="I83" s="51">
        <v>1740</v>
      </c>
      <c r="J83" s="53">
        <v>1940</v>
      </c>
      <c r="K83" s="51">
        <v>2144</v>
      </c>
      <c r="L83" s="51">
        <v>2311</v>
      </c>
      <c r="M83" s="51">
        <v>2438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488</v>
      </c>
      <c r="F88" s="44">
        <v>178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2</v>
      </c>
      <c r="F90" s="27">
        <v>3311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1144733</v>
      </c>
      <c r="F92" s="103">
        <f t="shared" ref="F92:M92" si="16">F4+F51+F77+F90</f>
        <v>1061255</v>
      </c>
      <c r="G92" s="103">
        <f t="shared" si="16"/>
        <v>1068052</v>
      </c>
      <c r="H92" s="104">
        <f t="shared" si="16"/>
        <v>1233625</v>
      </c>
      <c r="I92" s="103">
        <f t="shared" si="16"/>
        <v>1484167</v>
      </c>
      <c r="J92" s="105">
        <f t="shared" si="16"/>
        <v>1257025</v>
      </c>
      <c r="K92" s="103">
        <f t="shared" si="16"/>
        <v>1210317</v>
      </c>
      <c r="L92" s="103">
        <f t="shared" si="16"/>
        <v>1298232</v>
      </c>
      <c r="M92" s="103">
        <f t="shared" si="16"/>
        <v>1426135.0190000001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166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133</v>
      </c>
      <c r="F3" s="22" t="s">
        <v>134</v>
      </c>
      <c r="G3" s="22" t="s">
        <v>135</v>
      </c>
      <c r="H3" s="173" t="s">
        <v>136</v>
      </c>
      <c r="I3" s="174"/>
      <c r="J3" s="175"/>
      <c r="K3" s="22" t="s">
        <v>137</v>
      </c>
      <c r="L3" s="22" t="s">
        <v>138</v>
      </c>
      <c r="M3" s="22" t="s">
        <v>139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11959</v>
      </c>
      <c r="F4" s="27">
        <f t="shared" ref="F4:M4" si="0">F5+F8+F47</f>
        <v>19018</v>
      </c>
      <c r="G4" s="27">
        <f t="shared" si="0"/>
        <v>31361</v>
      </c>
      <c r="H4" s="28">
        <f t="shared" si="0"/>
        <v>33858</v>
      </c>
      <c r="I4" s="27">
        <f t="shared" si="0"/>
        <v>65051</v>
      </c>
      <c r="J4" s="29">
        <f t="shared" si="0"/>
        <v>66974</v>
      </c>
      <c r="K4" s="27">
        <f t="shared" si="0"/>
        <v>79198</v>
      </c>
      <c r="L4" s="27">
        <f t="shared" si="0"/>
        <v>94581</v>
      </c>
      <c r="M4" s="27">
        <f t="shared" si="0"/>
        <v>87706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6153</v>
      </c>
      <c r="F5" s="59">
        <f t="shared" ref="F5:M5" si="1">SUM(F6:F7)</f>
        <v>8806</v>
      </c>
      <c r="G5" s="59">
        <f t="shared" si="1"/>
        <v>15787</v>
      </c>
      <c r="H5" s="60">
        <f t="shared" si="1"/>
        <v>24170</v>
      </c>
      <c r="I5" s="59">
        <f t="shared" si="1"/>
        <v>41127</v>
      </c>
      <c r="J5" s="61">
        <f t="shared" si="1"/>
        <v>43250</v>
      </c>
      <c r="K5" s="59">
        <f t="shared" si="1"/>
        <v>52792</v>
      </c>
      <c r="L5" s="59">
        <f t="shared" si="1"/>
        <v>68655</v>
      </c>
      <c r="M5" s="59">
        <f t="shared" si="1"/>
        <v>60759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5430</v>
      </c>
      <c r="F6" s="36">
        <v>7919</v>
      </c>
      <c r="G6" s="36">
        <v>14603</v>
      </c>
      <c r="H6" s="37">
        <v>22353</v>
      </c>
      <c r="I6" s="36">
        <v>36602</v>
      </c>
      <c r="J6" s="38">
        <v>36395</v>
      </c>
      <c r="K6" s="36">
        <v>51706</v>
      </c>
      <c r="L6" s="36">
        <v>67550</v>
      </c>
      <c r="M6" s="36">
        <v>59555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723</v>
      </c>
      <c r="F7" s="51">
        <v>887</v>
      </c>
      <c r="G7" s="51">
        <v>1184</v>
      </c>
      <c r="H7" s="52">
        <v>1817</v>
      </c>
      <c r="I7" s="51">
        <v>4525</v>
      </c>
      <c r="J7" s="53">
        <v>6855</v>
      </c>
      <c r="K7" s="51">
        <v>1086</v>
      </c>
      <c r="L7" s="51">
        <v>1105</v>
      </c>
      <c r="M7" s="51">
        <v>1204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5803</v>
      </c>
      <c r="F8" s="59">
        <f t="shared" ref="F8:M8" si="2">SUM(F9:F46)</f>
        <v>10188</v>
      </c>
      <c r="G8" s="59">
        <f t="shared" si="2"/>
        <v>15543</v>
      </c>
      <c r="H8" s="60">
        <f t="shared" si="2"/>
        <v>9688</v>
      </c>
      <c r="I8" s="59">
        <f t="shared" si="2"/>
        <v>23876</v>
      </c>
      <c r="J8" s="61">
        <f t="shared" si="2"/>
        <v>23666</v>
      </c>
      <c r="K8" s="59">
        <f t="shared" si="2"/>
        <v>26406</v>
      </c>
      <c r="L8" s="59">
        <f t="shared" si="2"/>
        <v>25926</v>
      </c>
      <c r="M8" s="59">
        <f t="shared" si="2"/>
        <v>26947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83</v>
      </c>
      <c r="F9" s="36">
        <v>61</v>
      </c>
      <c r="G9" s="36">
        <v>28</v>
      </c>
      <c r="H9" s="37">
        <v>69</v>
      </c>
      <c r="I9" s="36">
        <v>116</v>
      </c>
      <c r="J9" s="38">
        <v>102</v>
      </c>
      <c r="K9" s="36">
        <v>90</v>
      </c>
      <c r="L9" s="36">
        <v>135</v>
      </c>
      <c r="M9" s="36">
        <v>100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539</v>
      </c>
      <c r="G10" s="44">
        <v>42</v>
      </c>
      <c r="H10" s="45">
        <v>84</v>
      </c>
      <c r="I10" s="44">
        <v>0</v>
      </c>
      <c r="J10" s="46">
        <v>0</v>
      </c>
      <c r="K10" s="44">
        <v>88</v>
      </c>
      <c r="L10" s="44">
        <v>93</v>
      </c>
      <c r="M10" s="44">
        <v>98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27</v>
      </c>
      <c r="F11" s="44">
        <v>35</v>
      </c>
      <c r="G11" s="44">
        <v>12</v>
      </c>
      <c r="H11" s="45">
        <v>72</v>
      </c>
      <c r="I11" s="44">
        <v>2</v>
      </c>
      <c r="J11" s="46">
        <v>16</v>
      </c>
      <c r="K11" s="44">
        <v>76</v>
      </c>
      <c r="L11" s="44">
        <v>80</v>
      </c>
      <c r="M11" s="44">
        <v>84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4688</v>
      </c>
      <c r="F12" s="44">
        <v>4349</v>
      </c>
      <c r="G12" s="44">
        <v>7587</v>
      </c>
      <c r="H12" s="45">
        <v>3797</v>
      </c>
      <c r="I12" s="44">
        <v>10705</v>
      </c>
      <c r="J12" s="46">
        <v>10280</v>
      </c>
      <c r="K12" s="44">
        <v>7269</v>
      </c>
      <c r="L12" s="44">
        <v>8143</v>
      </c>
      <c r="M12" s="44">
        <v>8443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100</v>
      </c>
      <c r="K13" s="44">
        <v>1200</v>
      </c>
      <c r="L13" s="44">
        <v>1000</v>
      </c>
      <c r="M13" s="44">
        <v>2153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52</v>
      </c>
      <c r="F14" s="44">
        <v>66</v>
      </c>
      <c r="G14" s="44">
        <v>47</v>
      </c>
      <c r="H14" s="45">
        <v>56</v>
      </c>
      <c r="I14" s="44">
        <v>205</v>
      </c>
      <c r="J14" s="46">
        <v>206</v>
      </c>
      <c r="K14" s="44">
        <v>556</v>
      </c>
      <c r="L14" s="44">
        <v>269</v>
      </c>
      <c r="M14" s="44">
        <v>584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53</v>
      </c>
      <c r="F15" s="44">
        <v>980</v>
      </c>
      <c r="G15" s="44">
        <v>1086</v>
      </c>
      <c r="H15" s="45">
        <v>638</v>
      </c>
      <c r="I15" s="44">
        <v>1457</v>
      </c>
      <c r="J15" s="46">
        <v>1264</v>
      </c>
      <c r="K15" s="44">
        <v>2813</v>
      </c>
      <c r="L15" s="44">
        <v>2041</v>
      </c>
      <c r="M15" s="44">
        <v>2201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24</v>
      </c>
      <c r="G16" s="44">
        <v>0</v>
      </c>
      <c r="H16" s="45">
        <v>0</v>
      </c>
      <c r="I16" s="44">
        <v>-7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748</v>
      </c>
      <c r="H21" s="45">
        <v>3</v>
      </c>
      <c r="I21" s="44">
        <v>93</v>
      </c>
      <c r="J21" s="46">
        <v>3205</v>
      </c>
      <c r="K21" s="44">
        <v>3506</v>
      </c>
      <c r="L21" s="44">
        <v>2175</v>
      </c>
      <c r="M21" s="44">
        <v>2051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19</v>
      </c>
      <c r="F22" s="44">
        <v>188</v>
      </c>
      <c r="G22" s="44">
        <v>607</v>
      </c>
      <c r="H22" s="45">
        <v>0</v>
      </c>
      <c r="I22" s="44">
        <v>27</v>
      </c>
      <c r="J22" s="46">
        <v>62</v>
      </c>
      <c r="K22" s="44">
        <v>50</v>
      </c>
      <c r="L22" s="44">
        <v>53</v>
      </c>
      <c r="M22" s="44">
        <v>56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37</v>
      </c>
      <c r="H23" s="45">
        <v>0</v>
      </c>
      <c r="I23" s="44">
        <v>0</v>
      </c>
      <c r="J23" s="46">
        <v>510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22</v>
      </c>
      <c r="F24" s="44">
        <v>13</v>
      </c>
      <c r="G24" s="44">
        <v>6</v>
      </c>
      <c r="H24" s="45">
        <v>16</v>
      </c>
      <c r="I24" s="44">
        <v>39</v>
      </c>
      <c r="J24" s="46">
        <v>28</v>
      </c>
      <c r="K24" s="44">
        <v>35</v>
      </c>
      <c r="L24" s="44">
        <v>37</v>
      </c>
      <c r="M24" s="44">
        <v>39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1288</v>
      </c>
      <c r="G25" s="44">
        <v>0</v>
      </c>
      <c r="H25" s="45">
        <v>2501</v>
      </c>
      <c r="I25" s="44">
        <v>2495</v>
      </c>
      <c r="J25" s="46">
        <v>2161</v>
      </c>
      <c r="K25" s="44">
        <v>2832</v>
      </c>
      <c r="L25" s="44">
        <v>2620</v>
      </c>
      <c r="M25" s="44">
        <v>2824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15</v>
      </c>
      <c r="F29" s="44">
        <v>38</v>
      </c>
      <c r="G29" s="44">
        <v>65</v>
      </c>
      <c r="H29" s="45">
        <v>27</v>
      </c>
      <c r="I29" s="44">
        <v>48</v>
      </c>
      <c r="J29" s="46">
        <v>52</v>
      </c>
      <c r="K29" s="44">
        <v>88</v>
      </c>
      <c r="L29" s="44">
        <v>93</v>
      </c>
      <c r="M29" s="44">
        <v>98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0</v>
      </c>
      <c r="F37" s="44">
        <v>100</v>
      </c>
      <c r="G37" s="44">
        <v>0</v>
      </c>
      <c r="H37" s="45">
        <v>121</v>
      </c>
      <c r="I37" s="44">
        <v>77</v>
      </c>
      <c r="J37" s="46">
        <v>6</v>
      </c>
      <c r="K37" s="44">
        <v>81</v>
      </c>
      <c r="L37" s="44">
        <v>85</v>
      </c>
      <c r="M37" s="44">
        <v>90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24</v>
      </c>
      <c r="F38" s="44">
        <v>220</v>
      </c>
      <c r="G38" s="44">
        <v>99</v>
      </c>
      <c r="H38" s="45">
        <v>32</v>
      </c>
      <c r="I38" s="44">
        <v>469</v>
      </c>
      <c r="J38" s="46">
        <v>114</v>
      </c>
      <c r="K38" s="44">
        <v>545</v>
      </c>
      <c r="L38" s="44">
        <v>575</v>
      </c>
      <c r="M38" s="44">
        <v>606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2646</v>
      </c>
      <c r="H39" s="45">
        <v>0</v>
      </c>
      <c r="I39" s="44">
        <v>3944</v>
      </c>
      <c r="J39" s="46">
        <v>3273</v>
      </c>
      <c r="K39" s="44">
        <v>3161</v>
      </c>
      <c r="L39" s="44">
        <v>3486</v>
      </c>
      <c r="M39" s="44">
        <v>4281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990</v>
      </c>
      <c r="G40" s="44">
        <v>0</v>
      </c>
      <c r="H40" s="45">
        <v>572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814</v>
      </c>
      <c r="F42" s="44">
        <v>1242</v>
      </c>
      <c r="G42" s="44">
        <v>2457</v>
      </c>
      <c r="H42" s="45">
        <v>1224</v>
      </c>
      <c r="I42" s="44">
        <v>3093</v>
      </c>
      <c r="J42" s="46">
        <v>1975</v>
      </c>
      <c r="K42" s="44">
        <v>2809</v>
      </c>
      <c r="L42" s="44">
        <v>2822</v>
      </c>
      <c r="M42" s="44">
        <v>1954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29</v>
      </c>
      <c r="G43" s="44">
        <v>73</v>
      </c>
      <c r="H43" s="45">
        <v>476</v>
      </c>
      <c r="I43" s="44">
        <v>1033</v>
      </c>
      <c r="J43" s="46">
        <v>242</v>
      </c>
      <c r="K43" s="44">
        <v>1092</v>
      </c>
      <c r="L43" s="44">
        <v>1151</v>
      </c>
      <c r="M43" s="44">
        <v>1213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2</v>
      </c>
      <c r="F44" s="44">
        <v>12</v>
      </c>
      <c r="G44" s="44">
        <v>1</v>
      </c>
      <c r="H44" s="45">
        <v>0</v>
      </c>
      <c r="I44" s="44">
        <v>70</v>
      </c>
      <c r="J44" s="46">
        <v>60</v>
      </c>
      <c r="K44" s="44">
        <v>53</v>
      </c>
      <c r="L44" s="44">
        <v>1056</v>
      </c>
      <c r="M44" s="44">
        <v>59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4</v>
      </c>
      <c r="F45" s="44">
        <v>14</v>
      </c>
      <c r="G45" s="44">
        <v>2</v>
      </c>
      <c r="H45" s="45">
        <v>0</v>
      </c>
      <c r="I45" s="44">
        <v>10</v>
      </c>
      <c r="J45" s="46">
        <v>10</v>
      </c>
      <c r="K45" s="44">
        <v>62</v>
      </c>
      <c r="L45" s="44">
        <v>12</v>
      </c>
      <c r="M45" s="44">
        <v>13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3</v>
      </c>
      <c r="F47" s="59">
        <f t="shared" ref="F47:M47" si="3">SUM(F48:F49)</f>
        <v>24</v>
      </c>
      <c r="G47" s="59">
        <f t="shared" si="3"/>
        <v>31</v>
      </c>
      <c r="H47" s="60">
        <f t="shared" si="3"/>
        <v>0</v>
      </c>
      <c r="I47" s="59">
        <f t="shared" si="3"/>
        <v>48</v>
      </c>
      <c r="J47" s="61">
        <f t="shared" si="3"/>
        <v>58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3</v>
      </c>
      <c r="F48" s="36">
        <v>24</v>
      </c>
      <c r="G48" s="36">
        <v>31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48</v>
      </c>
      <c r="J49" s="53">
        <v>58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0</v>
      </c>
      <c r="G51" s="27">
        <f t="shared" si="4"/>
        <v>0</v>
      </c>
      <c r="H51" s="28">
        <f t="shared" si="4"/>
        <v>0</v>
      </c>
      <c r="I51" s="27">
        <f t="shared" si="4"/>
        <v>50</v>
      </c>
      <c r="J51" s="29">
        <f t="shared" si="4"/>
        <v>50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50</v>
      </c>
      <c r="J73" s="46">
        <f t="shared" si="12"/>
        <v>50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50</v>
      </c>
      <c r="J75" s="53">
        <v>50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42</v>
      </c>
      <c r="F77" s="27">
        <f t="shared" ref="F77:M77" si="13">F78+F81+F84+F85+F86+F87+F88</f>
        <v>640</v>
      </c>
      <c r="G77" s="27">
        <f t="shared" si="13"/>
        <v>725</v>
      </c>
      <c r="H77" s="28">
        <f t="shared" si="13"/>
        <v>688</v>
      </c>
      <c r="I77" s="27">
        <f t="shared" si="13"/>
        <v>688</v>
      </c>
      <c r="J77" s="29">
        <f t="shared" si="13"/>
        <v>888</v>
      </c>
      <c r="K77" s="27">
        <f t="shared" si="13"/>
        <v>724</v>
      </c>
      <c r="L77" s="27">
        <f t="shared" si="13"/>
        <v>815</v>
      </c>
      <c r="M77" s="27">
        <f t="shared" si="13"/>
        <v>859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42</v>
      </c>
      <c r="F81" s="44">
        <f t="shared" ref="F81:M81" si="15">SUM(F82:F83)</f>
        <v>640</v>
      </c>
      <c r="G81" s="44">
        <f t="shared" si="15"/>
        <v>725</v>
      </c>
      <c r="H81" s="45">
        <f t="shared" si="15"/>
        <v>688</v>
      </c>
      <c r="I81" s="44">
        <f t="shared" si="15"/>
        <v>688</v>
      </c>
      <c r="J81" s="46">
        <f t="shared" si="15"/>
        <v>888</v>
      </c>
      <c r="K81" s="44">
        <f t="shared" si="15"/>
        <v>724</v>
      </c>
      <c r="L81" s="44">
        <f t="shared" si="15"/>
        <v>815</v>
      </c>
      <c r="M81" s="44">
        <f t="shared" si="15"/>
        <v>859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42</v>
      </c>
      <c r="F83" s="51">
        <v>640</v>
      </c>
      <c r="G83" s="51">
        <v>725</v>
      </c>
      <c r="H83" s="52">
        <v>688</v>
      </c>
      <c r="I83" s="51">
        <v>688</v>
      </c>
      <c r="J83" s="53">
        <v>888</v>
      </c>
      <c r="K83" s="51">
        <v>724</v>
      </c>
      <c r="L83" s="51">
        <v>815</v>
      </c>
      <c r="M83" s="51">
        <v>859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12001</v>
      </c>
      <c r="F92" s="103">
        <f t="shared" ref="F92:M92" si="16">F4+F51+F77+F90</f>
        <v>19658</v>
      </c>
      <c r="G92" s="103">
        <f t="shared" si="16"/>
        <v>32086</v>
      </c>
      <c r="H92" s="104">
        <f t="shared" si="16"/>
        <v>34546</v>
      </c>
      <c r="I92" s="103">
        <f t="shared" si="16"/>
        <v>65789</v>
      </c>
      <c r="J92" s="105">
        <f t="shared" si="16"/>
        <v>67912</v>
      </c>
      <c r="K92" s="103">
        <f t="shared" si="16"/>
        <v>79922</v>
      </c>
      <c r="L92" s="103">
        <f t="shared" si="16"/>
        <v>95396</v>
      </c>
      <c r="M92" s="103">
        <f t="shared" si="16"/>
        <v>88565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167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133</v>
      </c>
      <c r="F3" s="22" t="s">
        <v>134</v>
      </c>
      <c r="G3" s="22" t="s">
        <v>135</v>
      </c>
      <c r="H3" s="173" t="s">
        <v>136</v>
      </c>
      <c r="I3" s="174"/>
      <c r="J3" s="175"/>
      <c r="K3" s="22" t="s">
        <v>137</v>
      </c>
      <c r="L3" s="22" t="s">
        <v>138</v>
      </c>
      <c r="M3" s="22" t="s">
        <v>139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11026</v>
      </c>
      <c r="F4" s="27">
        <f t="shared" ref="F4:M4" si="0">F5+F8+F47</f>
        <v>13471</v>
      </c>
      <c r="G4" s="27">
        <f t="shared" si="0"/>
        <v>7598</v>
      </c>
      <c r="H4" s="28">
        <f t="shared" si="0"/>
        <v>9273</v>
      </c>
      <c r="I4" s="27">
        <f t="shared" si="0"/>
        <v>11665</v>
      </c>
      <c r="J4" s="29">
        <f t="shared" si="0"/>
        <v>11841</v>
      </c>
      <c r="K4" s="27">
        <f t="shared" si="0"/>
        <v>16035</v>
      </c>
      <c r="L4" s="27">
        <f t="shared" si="0"/>
        <v>17437</v>
      </c>
      <c r="M4" s="27">
        <f t="shared" si="0"/>
        <v>18059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8445</v>
      </c>
      <c r="F5" s="59">
        <f t="shared" ref="F5:M5" si="1">SUM(F6:F7)</f>
        <v>9019</v>
      </c>
      <c r="G5" s="59">
        <f t="shared" si="1"/>
        <v>5541</v>
      </c>
      <c r="H5" s="60">
        <f t="shared" si="1"/>
        <v>6415</v>
      </c>
      <c r="I5" s="59">
        <f t="shared" si="1"/>
        <v>8922</v>
      </c>
      <c r="J5" s="61">
        <f t="shared" si="1"/>
        <v>8725</v>
      </c>
      <c r="K5" s="59">
        <f t="shared" si="1"/>
        <v>10488</v>
      </c>
      <c r="L5" s="59">
        <f t="shared" si="1"/>
        <v>13013</v>
      </c>
      <c r="M5" s="59">
        <f t="shared" si="1"/>
        <v>14661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7802</v>
      </c>
      <c r="F6" s="36">
        <v>8309</v>
      </c>
      <c r="G6" s="36">
        <v>5125</v>
      </c>
      <c r="H6" s="37">
        <v>5505</v>
      </c>
      <c r="I6" s="36">
        <v>7931</v>
      </c>
      <c r="J6" s="38">
        <v>7606</v>
      </c>
      <c r="K6" s="36">
        <v>9225</v>
      </c>
      <c r="L6" s="36">
        <v>10733</v>
      </c>
      <c r="M6" s="36">
        <v>13571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643</v>
      </c>
      <c r="F7" s="51">
        <v>710</v>
      </c>
      <c r="G7" s="51">
        <v>416</v>
      </c>
      <c r="H7" s="52">
        <v>910</v>
      </c>
      <c r="I7" s="51">
        <v>991</v>
      </c>
      <c r="J7" s="53">
        <v>1119</v>
      </c>
      <c r="K7" s="51">
        <v>1263</v>
      </c>
      <c r="L7" s="51">
        <v>2280</v>
      </c>
      <c r="M7" s="51">
        <v>1090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2566</v>
      </c>
      <c r="F8" s="59">
        <f t="shared" ref="F8:M8" si="2">SUM(F9:F46)</f>
        <v>4452</v>
      </c>
      <c r="G8" s="59">
        <f t="shared" si="2"/>
        <v>2057</v>
      </c>
      <c r="H8" s="60">
        <f t="shared" si="2"/>
        <v>2858</v>
      </c>
      <c r="I8" s="59">
        <f t="shared" si="2"/>
        <v>2743</v>
      </c>
      <c r="J8" s="61">
        <f t="shared" si="2"/>
        <v>3116</v>
      </c>
      <c r="K8" s="59">
        <f t="shared" si="2"/>
        <v>5547</v>
      </c>
      <c r="L8" s="59">
        <f t="shared" si="2"/>
        <v>4424</v>
      </c>
      <c r="M8" s="59">
        <f t="shared" si="2"/>
        <v>3398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19</v>
      </c>
      <c r="F9" s="36">
        <v>35</v>
      </c>
      <c r="G9" s="36">
        <v>17</v>
      </c>
      <c r="H9" s="37">
        <v>58</v>
      </c>
      <c r="I9" s="36">
        <v>34</v>
      </c>
      <c r="J9" s="38">
        <v>37</v>
      </c>
      <c r="K9" s="36">
        <v>60</v>
      </c>
      <c r="L9" s="36">
        <v>58</v>
      </c>
      <c r="M9" s="36">
        <v>61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118</v>
      </c>
      <c r="F10" s="44">
        <v>120</v>
      </c>
      <c r="G10" s="44">
        <v>210</v>
      </c>
      <c r="H10" s="45">
        <v>187</v>
      </c>
      <c r="I10" s="44">
        <v>131</v>
      </c>
      <c r="J10" s="46">
        <v>131</v>
      </c>
      <c r="K10" s="44">
        <v>250</v>
      </c>
      <c r="L10" s="44">
        <v>203</v>
      </c>
      <c r="M10" s="44">
        <v>214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34</v>
      </c>
      <c r="F11" s="44">
        <v>123</v>
      </c>
      <c r="G11" s="44">
        <v>0</v>
      </c>
      <c r="H11" s="45">
        <v>144</v>
      </c>
      <c r="I11" s="44">
        <v>0</v>
      </c>
      <c r="J11" s="46">
        <v>17</v>
      </c>
      <c r="K11" s="44">
        <v>151</v>
      </c>
      <c r="L11" s="44">
        <v>159</v>
      </c>
      <c r="M11" s="44">
        <v>168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53</v>
      </c>
      <c r="F14" s="44">
        <v>57</v>
      </c>
      <c r="G14" s="44">
        <v>143</v>
      </c>
      <c r="H14" s="45">
        <v>131</v>
      </c>
      <c r="I14" s="44">
        <v>376</v>
      </c>
      <c r="J14" s="46">
        <v>366</v>
      </c>
      <c r="K14" s="44">
        <v>619</v>
      </c>
      <c r="L14" s="44">
        <v>878</v>
      </c>
      <c r="M14" s="44">
        <v>133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200</v>
      </c>
      <c r="F15" s="44">
        <v>3</v>
      </c>
      <c r="G15" s="44">
        <v>3</v>
      </c>
      <c r="H15" s="45">
        <v>0</v>
      </c>
      <c r="I15" s="44">
        <v>0</v>
      </c>
      <c r="J15" s="46">
        <v>0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6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1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33</v>
      </c>
      <c r="F21" s="44">
        <v>311</v>
      </c>
      <c r="G21" s="44">
        <v>431</v>
      </c>
      <c r="H21" s="45">
        <v>106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3</v>
      </c>
      <c r="F22" s="44">
        <v>7</v>
      </c>
      <c r="G22" s="44">
        <v>0</v>
      </c>
      <c r="H22" s="45">
        <v>22</v>
      </c>
      <c r="I22" s="44">
        <v>160</v>
      </c>
      <c r="J22" s="46">
        <v>161</v>
      </c>
      <c r="K22" s="44">
        <v>23</v>
      </c>
      <c r="L22" s="44">
        <v>24</v>
      </c>
      <c r="M22" s="44">
        <v>25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1162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3</v>
      </c>
      <c r="F24" s="44">
        <v>0</v>
      </c>
      <c r="G24" s="44">
        <v>2</v>
      </c>
      <c r="H24" s="45">
        <v>8</v>
      </c>
      <c r="I24" s="44">
        <v>12</v>
      </c>
      <c r="J24" s="46">
        <v>9</v>
      </c>
      <c r="K24" s="44">
        <v>6</v>
      </c>
      <c r="L24" s="44">
        <v>6</v>
      </c>
      <c r="M24" s="44">
        <v>6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9</v>
      </c>
      <c r="F29" s="44">
        <v>7</v>
      </c>
      <c r="G29" s="44">
        <v>3</v>
      </c>
      <c r="H29" s="45">
        <v>17</v>
      </c>
      <c r="I29" s="44">
        <v>22</v>
      </c>
      <c r="J29" s="46">
        <v>19</v>
      </c>
      <c r="K29" s="44">
        <v>18</v>
      </c>
      <c r="L29" s="44">
        <v>19</v>
      </c>
      <c r="M29" s="44">
        <v>19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0</v>
      </c>
      <c r="F37" s="44">
        <v>254</v>
      </c>
      <c r="G37" s="44">
        <v>14</v>
      </c>
      <c r="H37" s="45">
        <v>320</v>
      </c>
      <c r="I37" s="44">
        <v>0</v>
      </c>
      <c r="J37" s="46">
        <v>0</v>
      </c>
      <c r="K37" s="44">
        <v>314</v>
      </c>
      <c r="L37" s="44">
        <v>332</v>
      </c>
      <c r="M37" s="44">
        <v>350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74</v>
      </c>
      <c r="F38" s="44">
        <v>24</v>
      </c>
      <c r="G38" s="44">
        <v>87</v>
      </c>
      <c r="H38" s="45">
        <v>102</v>
      </c>
      <c r="I38" s="44">
        <v>318</v>
      </c>
      <c r="J38" s="46">
        <v>298</v>
      </c>
      <c r="K38" s="44">
        <v>126</v>
      </c>
      <c r="L38" s="44">
        <v>133</v>
      </c>
      <c r="M38" s="44">
        <v>140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487</v>
      </c>
      <c r="G40" s="44">
        <v>0</v>
      </c>
      <c r="H40" s="45">
        <v>0</v>
      </c>
      <c r="I40" s="44">
        <v>171</v>
      </c>
      <c r="J40" s="46">
        <v>171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1948</v>
      </c>
      <c r="F42" s="44">
        <v>1812</v>
      </c>
      <c r="G42" s="44">
        <v>605</v>
      </c>
      <c r="H42" s="45">
        <v>1605</v>
      </c>
      <c r="I42" s="44">
        <v>1055</v>
      </c>
      <c r="J42" s="46">
        <v>1407</v>
      </c>
      <c r="K42" s="44">
        <v>3313</v>
      </c>
      <c r="L42" s="44">
        <v>2135</v>
      </c>
      <c r="M42" s="44">
        <v>2094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42</v>
      </c>
      <c r="F43" s="44">
        <v>5</v>
      </c>
      <c r="G43" s="44">
        <v>0</v>
      </c>
      <c r="H43" s="45">
        <v>81</v>
      </c>
      <c r="I43" s="44">
        <v>0</v>
      </c>
      <c r="J43" s="46">
        <v>0</v>
      </c>
      <c r="K43" s="44">
        <v>85</v>
      </c>
      <c r="L43" s="44">
        <v>90</v>
      </c>
      <c r="M43" s="44">
        <v>95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21</v>
      </c>
      <c r="F44" s="44">
        <v>40</v>
      </c>
      <c r="G44" s="44">
        <v>0</v>
      </c>
      <c r="H44" s="45">
        <v>66</v>
      </c>
      <c r="I44" s="44">
        <v>414</v>
      </c>
      <c r="J44" s="46">
        <v>450</v>
      </c>
      <c r="K44" s="44">
        <v>570</v>
      </c>
      <c r="L44" s="44">
        <v>374</v>
      </c>
      <c r="M44" s="44">
        <v>79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3</v>
      </c>
      <c r="F45" s="44">
        <v>4</v>
      </c>
      <c r="G45" s="44">
        <v>542</v>
      </c>
      <c r="H45" s="45">
        <v>11</v>
      </c>
      <c r="I45" s="44">
        <v>50</v>
      </c>
      <c r="J45" s="46">
        <v>50</v>
      </c>
      <c r="K45" s="44">
        <v>12</v>
      </c>
      <c r="L45" s="44">
        <v>13</v>
      </c>
      <c r="M45" s="44">
        <v>14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15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15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15</v>
      </c>
      <c r="F51" s="27">
        <f t="shared" ref="F51:M51" si="4">F52+F59+F62+F63+F64+F72+F73</f>
        <v>370</v>
      </c>
      <c r="G51" s="27">
        <f t="shared" si="4"/>
        <v>500</v>
      </c>
      <c r="H51" s="28">
        <f t="shared" si="4"/>
        <v>1255</v>
      </c>
      <c r="I51" s="27">
        <f t="shared" si="4"/>
        <v>1315</v>
      </c>
      <c r="J51" s="29">
        <f t="shared" si="4"/>
        <v>1315</v>
      </c>
      <c r="K51" s="27">
        <f t="shared" si="4"/>
        <v>1616</v>
      </c>
      <c r="L51" s="27">
        <f t="shared" si="4"/>
        <v>1694</v>
      </c>
      <c r="M51" s="27">
        <f t="shared" si="4"/>
        <v>1786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500</v>
      </c>
      <c r="H62" s="45">
        <v>1055</v>
      </c>
      <c r="I62" s="44">
        <v>355</v>
      </c>
      <c r="J62" s="46">
        <v>355</v>
      </c>
      <c r="K62" s="44">
        <v>1108</v>
      </c>
      <c r="L62" s="44">
        <v>1159</v>
      </c>
      <c r="M62" s="44">
        <v>1222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15</v>
      </c>
      <c r="F73" s="44">
        <f t="shared" ref="F73:M73" si="12">SUM(F74:F75)</f>
        <v>370</v>
      </c>
      <c r="G73" s="44">
        <f t="shared" si="12"/>
        <v>0</v>
      </c>
      <c r="H73" s="45">
        <f t="shared" si="12"/>
        <v>200</v>
      </c>
      <c r="I73" s="44">
        <f t="shared" si="12"/>
        <v>960</v>
      </c>
      <c r="J73" s="46">
        <f t="shared" si="12"/>
        <v>960</v>
      </c>
      <c r="K73" s="44">
        <f t="shared" si="12"/>
        <v>508</v>
      </c>
      <c r="L73" s="44">
        <f t="shared" si="12"/>
        <v>535</v>
      </c>
      <c r="M73" s="44">
        <f t="shared" si="12"/>
        <v>564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15</v>
      </c>
      <c r="F75" s="51">
        <v>370</v>
      </c>
      <c r="G75" s="51">
        <v>0</v>
      </c>
      <c r="H75" s="52">
        <v>200</v>
      </c>
      <c r="I75" s="51">
        <v>960</v>
      </c>
      <c r="J75" s="53">
        <v>960</v>
      </c>
      <c r="K75" s="51">
        <v>508</v>
      </c>
      <c r="L75" s="51">
        <v>535</v>
      </c>
      <c r="M75" s="51">
        <v>564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186</v>
      </c>
      <c r="F77" s="27">
        <f t="shared" ref="F77:M77" si="13">F78+F81+F84+F85+F86+F87+F88</f>
        <v>399</v>
      </c>
      <c r="G77" s="27">
        <f t="shared" si="13"/>
        <v>0</v>
      </c>
      <c r="H77" s="28">
        <f t="shared" si="13"/>
        <v>459</v>
      </c>
      <c r="I77" s="27">
        <f t="shared" si="13"/>
        <v>459</v>
      </c>
      <c r="J77" s="29">
        <f t="shared" si="13"/>
        <v>459</v>
      </c>
      <c r="K77" s="27">
        <f t="shared" si="13"/>
        <v>482</v>
      </c>
      <c r="L77" s="27">
        <f t="shared" si="13"/>
        <v>508</v>
      </c>
      <c r="M77" s="27">
        <f t="shared" si="13"/>
        <v>536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186</v>
      </c>
      <c r="F81" s="44">
        <f t="shared" ref="F81:M81" si="15">SUM(F82:F83)</f>
        <v>221</v>
      </c>
      <c r="G81" s="44">
        <f t="shared" si="15"/>
        <v>0</v>
      </c>
      <c r="H81" s="45">
        <f t="shared" si="15"/>
        <v>459</v>
      </c>
      <c r="I81" s="44">
        <f t="shared" si="15"/>
        <v>459</v>
      </c>
      <c r="J81" s="46">
        <f t="shared" si="15"/>
        <v>459</v>
      </c>
      <c r="K81" s="44">
        <f t="shared" si="15"/>
        <v>482</v>
      </c>
      <c r="L81" s="44">
        <f t="shared" si="15"/>
        <v>508</v>
      </c>
      <c r="M81" s="44">
        <f t="shared" si="15"/>
        <v>536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186</v>
      </c>
      <c r="F83" s="51">
        <v>221</v>
      </c>
      <c r="G83" s="51">
        <v>0</v>
      </c>
      <c r="H83" s="52">
        <v>459</v>
      </c>
      <c r="I83" s="51">
        <v>459</v>
      </c>
      <c r="J83" s="53">
        <v>459</v>
      </c>
      <c r="K83" s="51">
        <v>482</v>
      </c>
      <c r="L83" s="51">
        <v>508</v>
      </c>
      <c r="M83" s="51">
        <v>536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178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1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11228</v>
      </c>
      <c r="F92" s="103">
        <f t="shared" ref="F92:M92" si="16">F4+F51+F77+F90</f>
        <v>14240</v>
      </c>
      <c r="G92" s="103">
        <f t="shared" si="16"/>
        <v>8098</v>
      </c>
      <c r="H92" s="104">
        <f t="shared" si="16"/>
        <v>10987</v>
      </c>
      <c r="I92" s="103">
        <f t="shared" si="16"/>
        <v>13439</v>
      </c>
      <c r="J92" s="105">
        <f t="shared" si="16"/>
        <v>13615</v>
      </c>
      <c r="K92" s="103">
        <f t="shared" si="16"/>
        <v>18133</v>
      </c>
      <c r="L92" s="103">
        <f t="shared" si="16"/>
        <v>19639</v>
      </c>
      <c r="M92" s="103">
        <f t="shared" si="16"/>
        <v>20381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168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133</v>
      </c>
      <c r="F3" s="22" t="s">
        <v>134</v>
      </c>
      <c r="G3" s="22" t="s">
        <v>135</v>
      </c>
      <c r="H3" s="173" t="s">
        <v>136</v>
      </c>
      <c r="I3" s="174"/>
      <c r="J3" s="175"/>
      <c r="K3" s="22" t="s">
        <v>137</v>
      </c>
      <c r="L3" s="22" t="s">
        <v>138</v>
      </c>
      <c r="M3" s="22" t="s">
        <v>139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80572</v>
      </c>
      <c r="F4" s="27">
        <f t="shared" ref="F4:M4" si="0">F5+F8+F47</f>
        <v>35139</v>
      </c>
      <c r="G4" s="27">
        <f t="shared" si="0"/>
        <v>50869</v>
      </c>
      <c r="H4" s="28">
        <f t="shared" si="0"/>
        <v>64791</v>
      </c>
      <c r="I4" s="27">
        <f t="shared" si="0"/>
        <v>52316</v>
      </c>
      <c r="J4" s="29">
        <f t="shared" si="0"/>
        <v>52814</v>
      </c>
      <c r="K4" s="27">
        <f t="shared" si="0"/>
        <v>44766</v>
      </c>
      <c r="L4" s="27">
        <f t="shared" si="0"/>
        <v>48265</v>
      </c>
      <c r="M4" s="27">
        <f t="shared" si="0"/>
        <v>61014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18300</v>
      </c>
      <c r="F5" s="59">
        <f t="shared" ref="F5:M5" si="1">SUM(F6:F7)</f>
        <v>20605</v>
      </c>
      <c r="G5" s="59">
        <f t="shared" si="1"/>
        <v>42858</v>
      </c>
      <c r="H5" s="60">
        <f t="shared" si="1"/>
        <v>50268</v>
      </c>
      <c r="I5" s="59">
        <f t="shared" si="1"/>
        <v>41853</v>
      </c>
      <c r="J5" s="61">
        <f t="shared" si="1"/>
        <v>42351</v>
      </c>
      <c r="K5" s="59">
        <f t="shared" si="1"/>
        <v>39103</v>
      </c>
      <c r="L5" s="59">
        <f t="shared" si="1"/>
        <v>40185</v>
      </c>
      <c r="M5" s="59">
        <f t="shared" si="1"/>
        <v>50106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15815</v>
      </c>
      <c r="F6" s="36">
        <v>17821</v>
      </c>
      <c r="G6" s="36">
        <v>39644</v>
      </c>
      <c r="H6" s="37">
        <v>45987</v>
      </c>
      <c r="I6" s="36">
        <v>36152</v>
      </c>
      <c r="J6" s="38">
        <v>36650</v>
      </c>
      <c r="K6" s="36">
        <v>36522</v>
      </c>
      <c r="L6" s="36">
        <v>38387</v>
      </c>
      <c r="M6" s="36">
        <v>44945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2485</v>
      </c>
      <c r="F7" s="51">
        <v>2784</v>
      </c>
      <c r="G7" s="51">
        <v>3214</v>
      </c>
      <c r="H7" s="52">
        <v>4281</v>
      </c>
      <c r="I7" s="51">
        <v>5701</v>
      </c>
      <c r="J7" s="53">
        <v>5701</v>
      </c>
      <c r="K7" s="51">
        <v>2581</v>
      </c>
      <c r="L7" s="51">
        <v>1798</v>
      </c>
      <c r="M7" s="51">
        <v>5161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62245</v>
      </c>
      <c r="F8" s="59">
        <f t="shared" ref="F8:M8" si="2">SUM(F9:F46)</f>
        <v>14534</v>
      </c>
      <c r="G8" s="59">
        <f t="shared" si="2"/>
        <v>7928</v>
      </c>
      <c r="H8" s="60">
        <f t="shared" si="2"/>
        <v>14523</v>
      </c>
      <c r="I8" s="59">
        <f t="shared" si="2"/>
        <v>10463</v>
      </c>
      <c r="J8" s="61">
        <f t="shared" si="2"/>
        <v>10463</v>
      </c>
      <c r="K8" s="59">
        <f t="shared" si="2"/>
        <v>5663</v>
      </c>
      <c r="L8" s="59">
        <f t="shared" si="2"/>
        <v>8080</v>
      </c>
      <c r="M8" s="59">
        <f t="shared" si="2"/>
        <v>10908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656</v>
      </c>
      <c r="F9" s="36">
        <v>337</v>
      </c>
      <c r="G9" s="36">
        <v>254</v>
      </c>
      <c r="H9" s="37">
        <v>910</v>
      </c>
      <c r="I9" s="36">
        <v>153</v>
      </c>
      <c r="J9" s="38">
        <v>153</v>
      </c>
      <c r="K9" s="36">
        <v>159</v>
      </c>
      <c r="L9" s="36">
        <v>168</v>
      </c>
      <c r="M9" s="36">
        <v>177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154</v>
      </c>
      <c r="F10" s="44">
        <v>1164</v>
      </c>
      <c r="G10" s="44">
        <v>171</v>
      </c>
      <c r="H10" s="45">
        <v>385</v>
      </c>
      <c r="I10" s="44">
        <v>267</v>
      </c>
      <c r="J10" s="46">
        <v>267</v>
      </c>
      <c r="K10" s="44">
        <v>164</v>
      </c>
      <c r="L10" s="44">
        <v>278</v>
      </c>
      <c r="M10" s="44">
        <v>293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80</v>
      </c>
      <c r="F11" s="44">
        <v>77</v>
      </c>
      <c r="G11" s="44">
        <v>194</v>
      </c>
      <c r="H11" s="45">
        <v>195</v>
      </c>
      <c r="I11" s="44">
        <v>389</v>
      </c>
      <c r="J11" s="46">
        <v>400</v>
      </c>
      <c r="K11" s="44">
        <v>160</v>
      </c>
      <c r="L11" s="44">
        <v>432</v>
      </c>
      <c r="M11" s="44">
        <v>455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1313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774</v>
      </c>
      <c r="F14" s="44">
        <v>2058</v>
      </c>
      <c r="G14" s="44">
        <v>369</v>
      </c>
      <c r="H14" s="45">
        <v>763</v>
      </c>
      <c r="I14" s="44">
        <v>1033</v>
      </c>
      <c r="J14" s="46">
        <v>1057</v>
      </c>
      <c r="K14" s="44">
        <v>788</v>
      </c>
      <c r="L14" s="44">
        <v>1149</v>
      </c>
      <c r="M14" s="44">
        <v>1211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712</v>
      </c>
      <c r="F15" s="44">
        <v>60</v>
      </c>
      <c r="G15" s="44">
        <v>0</v>
      </c>
      <c r="H15" s="45">
        <v>37</v>
      </c>
      <c r="I15" s="44">
        <v>0</v>
      </c>
      <c r="J15" s="46">
        <v>0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72</v>
      </c>
      <c r="F16" s="44">
        <v>0</v>
      </c>
      <c r="G16" s="44">
        <v>0</v>
      </c>
      <c r="H16" s="45">
        <v>23</v>
      </c>
      <c r="I16" s="44">
        <v>0</v>
      </c>
      <c r="J16" s="46">
        <v>0</v>
      </c>
      <c r="K16" s="44">
        <v>24</v>
      </c>
      <c r="L16" s="44">
        <v>25</v>
      </c>
      <c r="M16" s="44">
        <v>26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87</v>
      </c>
      <c r="F17" s="44">
        <v>0</v>
      </c>
      <c r="G17" s="44">
        <v>0</v>
      </c>
      <c r="H17" s="45">
        <v>105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6610</v>
      </c>
      <c r="F18" s="44">
        <v>4645</v>
      </c>
      <c r="G18" s="44">
        <v>0</v>
      </c>
      <c r="H18" s="45">
        <v>3344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95</v>
      </c>
      <c r="F21" s="44">
        <v>66</v>
      </c>
      <c r="G21" s="44">
        <v>370</v>
      </c>
      <c r="H21" s="45">
        <v>146</v>
      </c>
      <c r="I21" s="44">
        <v>0</v>
      </c>
      <c r="J21" s="46">
        <v>0</v>
      </c>
      <c r="K21" s="44">
        <v>153</v>
      </c>
      <c r="L21" s="44">
        <v>161</v>
      </c>
      <c r="M21" s="44">
        <v>170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46689</v>
      </c>
      <c r="F22" s="44">
        <v>245</v>
      </c>
      <c r="G22" s="44">
        <v>140</v>
      </c>
      <c r="H22" s="45">
        <v>383</v>
      </c>
      <c r="I22" s="44">
        <v>82</v>
      </c>
      <c r="J22" s="46">
        <v>82</v>
      </c>
      <c r="K22" s="44">
        <v>2</v>
      </c>
      <c r="L22" s="44">
        <v>424</v>
      </c>
      <c r="M22" s="44">
        <v>447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26</v>
      </c>
      <c r="F23" s="44">
        <v>219</v>
      </c>
      <c r="G23" s="44">
        <v>0</v>
      </c>
      <c r="H23" s="45">
        <v>0</v>
      </c>
      <c r="I23" s="44">
        <v>120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412</v>
      </c>
      <c r="F24" s="44">
        <v>3</v>
      </c>
      <c r="G24" s="44">
        <v>6</v>
      </c>
      <c r="H24" s="45">
        <v>22</v>
      </c>
      <c r="I24" s="44">
        <v>37</v>
      </c>
      <c r="J24" s="46">
        <v>34</v>
      </c>
      <c r="K24" s="44">
        <v>23</v>
      </c>
      <c r="L24" s="44">
        <v>24</v>
      </c>
      <c r="M24" s="44">
        <v>25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1714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24</v>
      </c>
      <c r="F29" s="44">
        <v>20</v>
      </c>
      <c r="G29" s="44">
        <v>42</v>
      </c>
      <c r="H29" s="45">
        <v>37</v>
      </c>
      <c r="I29" s="44">
        <v>78</v>
      </c>
      <c r="J29" s="46">
        <v>74</v>
      </c>
      <c r="K29" s="44">
        <v>39</v>
      </c>
      <c r="L29" s="44">
        <v>41</v>
      </c>
      <c r="M29" s="44">
        <v>43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1</v>
      </c>
      <c r="G30" s="44">
        <v>3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11</v>
      </c>
      <c r="F37" s="44">
        <v>188</v>
      </c>
      <c r="G37" s="44">
        <v>0</v>
      </c>
      <c r="H37" s="45">
        <v>427</v>
      </c>
      <c r="I37" s="44">
        <v>0</v>
      </c>
      <c r="J37" s="46">
        <v>0</v>
      </c>
      <c r="K37" s="44">
        <v>448</v>
      </c>
      <c r="L37" s="44">
        <v>472</v>
      </c>
      <c r="M37" s="44">
        <v>497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380</v>
      </c>
      <c r="F38" s="44">
        <v>97</v>
      </c>
      <c r="G38" s="44">
        <v>223</v>
      </c>
      <c r="H38" s="45">
        <v>330</v>
      </c>
      <c r="I38" s="44">
        <v>809</v>
      </c>
      <c r="J38" s="46">
        <v>824</v>
      </c>
      <c r="K38" s="44">
        <v>346</v>
      </c>
      <c r="L38" s="44">
        <v>365</v>
      </c>
      <c r="M38" s="44">
        <v>385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118</v>
      </c>
      <c r="F39" s="44">
        <v>8</v>
      </c>
      <c r="G39" s="44">
        <v>524</v>
      </c>
      <c r="H39" s="45">
        <v>0</v>
      </c>
      <c r="I39" s="44">
        <v>12</v>
      </c>
      <c r="J39" s="46">
        <v>12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130</v>
      </c>
      <c r="F40" s="44">
        <v>0</v>
      </c>
      <c r="G40" s="44">
        <v>16</v>
      </c>
      <c r="H40" s="45">
        <v>263</v>
      </c>
      <c r="I40" s="44">
        <v>190</v>
      </c>
      <c r="J40" s="46">
        <v>190</v>
      </c>
      <c r="K40" s="44">
        <v>276</v>
      </c>
      <c r="L40" s="44">
        <v>291</v>
      </c>
      <c r="M40" s="44">
        <v>307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3009</v>
      </c>
      <c r="F42" s="44">
        <v>3970</v>
      </c>
      <c r="G42" s="44">
        <v>3377</v>
      </c>
      <c r="H42" s="45">
        <v>6625</v>
      </c>
      <c r="I42" s="44">
        <v>6258</v>
      </c>
      <c r="J42" s="46">
        <v>6175</v>
      </c>
      <c r="K42" s="44">
        <v>2527</v>
      </c>
      <c r="L42" s="44">
        <v>3666</v>
      </c>
      <c r="M42" s="44">
        <v>6257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133</v>
      </c>
      <c r="F43" s="44">
        <v>48</v>
      </c>
      <c r="G43" s="44">
        <v>3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315</v>
      </c>
      <c r="F44" s="44">
        <v>945</v>
      </c>
      <c r="G44" s="44">
        <v>835</v>
      </c>
      <c r="H44" s="45">
        <v>371</v>
      </c>
      <c r="I44" s="44">
        <v>655</v>
      </c>
      <c r="J44" s="46">
        <v>685</v>
      </c>
      <c r="K44" s="44">
        <v>390</v>
      </c>
      <c r="L44" s="44">
        <v>411</v>
      </c>
      <c r="M44" s="44">
        <v>433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44</v>
      </c>
      <c r="F45" s="44">
        <v>383</v>
      </c>
      <c r="G45" s="44">
        <v>88</v>
      </c>
      <c r="H45" s="45">
        <v>157</v>
      </c>
      <c r="I45" s="44">
        <v>380</v>
      </c>
      <c r="J45" s="46">
        <v>510</v>
      </c>
      <c r="K45" s="44">
        <v>164</v>
      </c>
      <c r="L45" s="44">
        <v>173</v>
      </c>
      <c r="M45" s="44">
        <v>182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27</v>
      </c>
      <c r="F47" s="59">
        <f t="shared" ref="F47:M47" si="3">SUM(F48:F49)</f>
        <v>0</v>
      </c>
      <c r="G47" s="59">
        <f t="shared" si="3"/>
        <v>83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27</v>
      </c>
      <c r="F48" s="36">
        <v>0</v>
      </c>
      <c r="G48" s="36">
        <v>83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1038883</v>
      </c>
      <c r="F51" s="27">
        <f t="shared" ref="F51:M51" si="4">F52+F59+F62+F63+F64+F72+F73</f>
        <v>987269</v>
      </c>
      <c r="G51" s="27">
        <f t="shared" si="4"/>
        <v>975887</v>
      </c>
      <c r="H51" s="28">
        <f t="shared" si="4"/>
        <v>1120936</v>
      </c>
      <c r="I51" s="27">
        <f t="shared" si="4"/>
        <v>1350936</v>
      </c>
      <c r="J51" s="29">
        <f t="shared" si="4"/>
        <v>1120936</v>
      </c>
      <c r="K51" s="27">
        <f t="shared" si="4"/>
        <v>1065006</v>
      </c>
      <c r="L51" s="27">
        <f t="shared" si="4"/>
        <v>1132321</v>
      </c>
      <c r="M51" s="27">
        <f t="shared" si="4"/>
        <v>1253423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1198</v>
      </c>
      <c r="F62" s="44">
        <v>1300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1037685</v>
      </c>
      <c r="F73" s="44">
        <f t="shared" ref="F73:M73" si="12">SUM(F74:F75)</f>
        <v>985969</v>
      </c>
      <c r="G73" s="44">
        <f t="shared" si="12"/>
        <v>975887</v>
      </c>
      <c r="H73" s="45">
        <f t="shared" si="12"/>
        <v>1120936</v>
      </c>
      <c r="I73" s="44">
        <f t="shared" si="12"/>
        <v>1350936</v>
      </c>
      <c r="J73" s="46">
        <f t="shared" si="12"/>
        <v>1120936</v>
      </c>
      <c r="K73" s="44">
        <f t="shared" si="12"/>
        <v>1065006</v>
      </c>
      <c r="L73" s="44">
        <f t="shared" si="12"/>
        <v>1132321</v>
      </c>
      <c r="M73" s="44">
        <f t="shared" si="12"/>
        <v>1253423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1037685</v>
      </c>
      <c r="F75" s="51">
        <v>985969</v>
      </c>
      <c r="G75" s="51">
        <v>975887</v>
      </c>
      <c r="H75" s="52">
        <v>1120936</v>
      </c>
      <c r="I75" s="51">
        <v>1350936</v>
      </c>
      <c r="J75" s="53">
        <v>1120936</v>
      </c>
      <c r="K75" s="51">
        <v>1065006</v>
      </c>
      <c r="L75" s="51">
        <v>1132321</v>
      </c>
      <c r="M75" s="51">
        <v>1253423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1021</v>
      </c>
      <c r="F77" s="27">
        <f t="shared" ref="F77:M77" si="13">F78+F81+F84+F85+F86+F87+F88</f>
        <v>138</v>
      </c>
      <c r="G77" s="27">
        <f t="shared" si="13"/>
        <v>284</v>
      </c>
      <c r="H77" s="28">
        <f t="shared" si="13"/>
        <v>893</v>
      </c>
      <c r="I77" s="27">
        <f t="shared" si="13"/>
        <v>593</v>
      </c>
      <c r="J77" s="29">
        <f t="shared" si="13"/>
        <v>593</v>
      </c>
      <c r="K77" s="27">
        <f t="shared" si="13"/>
        <v>938</v>
      </c>
      <c r="L77" s="27">
        <f t="shared" si="13"/>
        <v>988</v>
      </c>
      <c r="M77" s="27">
        <f t="shared" si="13"/>
        <v>1043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533</v>
      </c>
      <c r="F81" s="44">
        <f t="shared" ref="F81:M81" si="15">SUM(F82:F83)</f>
        <v>138</v>
      </c>
      <c r="G81" s="44">
        <f t="shared" si="15"/>
        <v>284</v>
      </c>
      <c r="H81" s="45">
        <f t="shared" si="15"/>
        <v>893</v>
      </c>
      <c r="I81" s="44">
        <f t="shared" si="15"/>
        <v>593</v>
      </c>
      <c r="J81" s="46">
        <f t="shared" si="15"/>
        <v>593</v>
      </c>
      <c r="K81" s="44">
        <f t="shared" si="15"/>
        <v>938</v>
      </c>
      <c r="L81" s="44">
        <f t="shared" si="15"/>
        <v>988</v>
      </c>
      <c r="M81" s="44">
        <f t="shared" si="15"/>
        <v>1043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533</v>
      </c>
      <c r="F83" s="51">
        <v>138</v>
      </c>
      <c r="G83" s="51">
        <v>284</v>
      </c>
      <c r="H83" s="52">
        <v>893</v>
      </c>
      <c r="I83" s="51">
        <v>593</v>
      </c>
      <c r="J83" s="53">
        <v>593</v>
      </c>
      <c r="K83" s="51">
        <v>938</v>
      </c>
      <c r="L83" s="51">
        <v>988</v>
      </c>
      <c r="M83" s="51">
        <v>1043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488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1</v>
      </c>
      <c r="F90" s="27">
        <v>3311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1120477</v>
      </c>
      <c r="F92" s="103">
        <f t="shared" ref="F92:M92" si="16">F4+F51+F77+F90</f>
        <v>1025857</v>
      </c>
      <c r="G92" s="103">
        <f t="shared" si="16"/>
        <v>1027040</v>
      </c>
      <c r="H92" s="104">
        <f t="shared" si="16"/>
        <v>1186620</v>
      </c>
      <c r="I92" s="103">
        <f t="shared" si="16"/>
        <v>1403845</v>
      </c>
      <c r="J92" s="105">
        <f t="shared" si="16"/>
        <v>1174343</v>
      </c>
      <c r="K92" s="103">
        <f t="shared" si="16"/>
        <v>1110710</v>
      </c>
      <c r="L92" s="103">
        <f t="shared" si="16"/>
        <v>1181574</v>
      </c>
      <c r="M92" s="103">
        <f t="shared" si="16"/>
        <v>1315480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>
      <selection activeCell="M15" sqref="M15"/>
    </sheetView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169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133</v>
      </c>
      <c r="F3" s="22" t="s">
        <v>134</v>
      </c>
      <c r="G3" s="22" t="s">
        <v>135</v>
      </c>
      <c r="H3" s="173" t="s">
        <v>136</v>
      </c>
      <c r="I3" s="174"/>
      <c r="J3" s="175"/>
      <c r="K3" s="22" t="s">
        <v>137</v>
      </c>
      <c r="L3" s="22" t="s">
        <v>138</v>
      </c>
      <c r="M3" s="22" t="s">
        <v>139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1027</v>
      </c>
      <c r="F4" s="27">
        <f t="shared" ref="F4:M4" si="0">F5+F8+F47</f>
        <v>1500</v>
      </c>
      <c r="G4" s="27">
        <f t="shared" si="0"/>
        <v>828</v>
      </c>
      <c r="H4" s="28">
        <f t="shared" si="0"/>
        <v>1472</v>
      </c>
      <c r="I4" s="27">
        <f t="shared" si="0"/>
        <v>1094</v>
      </c>
      <c r="J4" s="29">
        <f t="shared" si="0"/>
        <v>1155</v>
      </c>
      <c r="K4" s="27">
        <f t="shared" si="0"/>
        <v>1552</v>
      </c>
      <c r="L4" s="27">
        <f t="shared" si="0"/>
        <v>1623</v>
      </c>
      <c r="M4" s="27">
        <f t="shared" si="0"/>
        <v>1709.0189999999998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807</v>
      </c>
      <c r="F5" s="59">
        <f t="shared" ref="F5:M5" si="1">SUM(F6:F7)</f>
        <v>850</v>
      </c>
      <c r="G5" s="59">
        <f t="shared" si="1"/>
        <v>715</v>
      </c>
      <c r="H5" s="60">
        <f t="shared" si="1"/>
        <v>1050</v>
      </c>
      <c r="I5" s="59">
        <f t="shared" si="1"/>
        <v>722</v>
      </c>
      <c r="J5" s="61">
        <f t="shared" si="1"/>
        <v>783</v>
      </c>
      <c r="K5" s="59">
        <f t="shared" si="1"/>
        <v>1108</v>
      </c>
      <c r="L5" s="59">
        <f t="shared" si="1"/>
        <v>1185</v>
      </c>
      <c r="M5" s="59">
        <f t="shared" si="1"/>
        <v>1247.8049999999998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687</v>
      </c>
      <c r="F6" s="36">
        <v>728</v>
      </c>
      <c r="G6" s="36">
        <v>661</v>
      </c>
      <c r="H6" s="37">
        <v>913</v>
      </c>
      <c r="I6" s="36">
        <v>654</v>
      </c>
      <c r="J6" s="38">
        <v>715</v>
      </c>
      <c r="K6" s="36">
        <v>963</v>
      </c>
      <c r="L6" s="36">
        <v>1030</v>
      </c>
      <c r="M6" s="36">
        <v>1084.5899999999999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120</v>
      </c>
      <c r="F7" s="51">
        <v>122</v>
      </c>
      <c r="G7" s="51">
        <v>54</v>
      </c>
      <c r="H7" s="52">
        <v>137</v>
      </c>
      <c r="I7" s="51">
        <v>68</v>
      </c>
      <c r="J7" s="53">
        <v>68</v>
      </c>
      <c r="K7" s="51">
        <v>145</v>
      </c>
      <c r="L7" s="51">
        <v>155</v>
      </c>
      <c r="M7" s="51">
        <v>163.215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220</v>
      </c>
      <c r="F8" s="59">
        <f t="shared" ref="F8:M8" si="2">SUM(F9:F46)</f>
        <v>650</v>
      </c>
      <c r="G8" s="59">
        <f t="shared" si="2"/>
        <v>113</v>
      </c>
      <c r="H8" s="60">
        <f t="shared" si="2"/>
        <v>422</v>
      </c>
      <c r="I8" s="59">
        <f t="shared" si="2"/>
        <v>372</v>
      </c>
      <c r="J8" s="61">
        <f t="shared" si="2"/>
        <v>372</v>
      </c>
      <c r="K8" s="59">
        <f t="shared" si="2"/>
        <v>444</v>
      </c>
      <c r="L8" s="59">
        <f t="shared" si="2"/>
        <v>438</v>
      </c>
      <c r="M8" s="59">
        <f t="shared" si="2"/>
        <v>461.21399999999994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0</v>
      </c>
      <c r="H10" s="45">
        <v>0</v>
      </c>
      <c r="I10" s="44">
        <v>0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0</v>
      </c>
      <c r="F11" s="44">
        <v>153</v>
      </c>
      <c r="G11" s="44">
        <v>0</v>
      </c>
      <c r="H11" s="45">
        <v>0</v>
      </c>
      <c r="I11" s="44">
        <v>0</v>
      </c>
      <c r="J11" s="46">
        <v>0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0</v>
      </c>
      <c r="F14" s="44">
        <v>0</v>
      </c>
      <c r="G14" s="44">
        <v>0</v>
      </c>
      <c r="H14" s="45">
        <v>0</v>
      </c>
      <c r="I14" s="44">
        <v>0</v>
      </c>
      <c r="J14" s="46">
        <v>0</v>
      </c>
      <c r="K14" s="44">
        <v>0</v>
      </c>
      <c r="L14" s="44">
        <v>0</v>
      </c>
      <c r="M14" s="44">
        <v>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0</v>
      </c>
      <c r="F15" s="44">
        <v>0</v>
      </c>
      <c r="G15" s="44">
        <v>0</v>
      </c>
      <c r="H15" s="45">
        <v>0</v>
      </c>
      <c r="I15" s="44">
        <v>0</v>
      </c>
      <c r="J15" s="46">
        <v>0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100</v>
      </c>
      <c r="F22" s="44">
        <v>385</v>
      </c>
      <c r="G22" s="44">
        <v>0</v>
      </c>
      <c r="H22" s="45">
        <v>110</v>
      </c>
      <c r="I22" s="44">
        <v>8</v>
      </c>
      <c r="J22" s="46">
        <v>8</v>
      </c>
      <c r="K22" s="44">
        <v>116</v>
      </c>
      <c r="L22" s="44">
        <v>121</v>
      </c>
      <c r="M22" s="44">
        <v>127.413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0</v>
      </c>
      <c r="F37" s="44">
        <v>15</v>
      </c>
      <c r="G37" s="44">
        <v>0</v>
      </c>
      <c r="H37" s="45">
        <v>36</v>
      </c>
      <c r="I37" s="44">
        <v>0</v>
      </c>
      <c r="J37" s="46">
        <v>0</v>
      </c>
      <c r="K37" s="44">
        <v>38</v>
      </c>
      <c r="L37" s="44">
        <v>40</v>
      </c>
      <c r="M37" s="44">
        <v>42.12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0</v>
      </c>
      <c r="F38" s="44">
        <v>7</v>
      </c>
      <c r="G38" s="44">
        <v>36</v>
      </c>
      <c r="H38" s="45">
        <v>25</v>
      </c>
      <c r="I38" s="44">
        <v>59</v>
      </c>
      <c r="J38" s="46">
        <v>59</v>
      </c>
      <c r="K38" s="44">
        <v>26</v>
      </c>
      <c r="L38" s="44">
        <v>27</v>
      </c>
      <c r="M38" s="44">
        <v>28.430999999999997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77</v>
      </c>
      <c r="H40" s="45">
        <v>0</v>
      </c>
      <c r="I40" s="44">
        <v>305</v>
      </c>
      <c r="J40" s="46">
        <v>305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0</v>
      </c>
      <c r="F42" s="44">
        <v>0</v>
      </c>
      <c r="G42" s="44">
        <v>0</v>
      </c>
      <c r="H42" s="45">
        <v>29</v>
      </c>
      <c r="I42" s="44">
        <v>0</v>
      </c>
      <c r="J42" s="46">
        <v>0</v>
      </c>
      <c r="K42" s="44">
        <v>31</v>
      </c>
      <c r="L42" s="44">
        <v>32</v>
      </c>
      <c r="M42" s="44">
        <v>33.695999999999998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120</v>
      </c>
      <c r="F44" s="44">
        <v>90</v>
      </c>
      <c r="G44" s="44">
        <v>0</v>
      </c>
      <c r="H44" s="45">
        <v>222</v>
      </c>
      <c r="I44" s="44">
        <v>0</v>
      </c>
      <c r="J44" s="46">
        <v>0</v>
      </c>
      <c r="K44" s="44">
        <v>233</v>
      </c>
      <c r="L44" s="44">
        <v>218</v>
      </c>
      <c r="M44" s="44">
        <v>229.55399999999997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0</v>
      </c>
      <c r="G45" s="44">
        <v>0</v>
      </c>
      <c r="H45" s="45">
        <v>0</v>
      </c>
      <c r="I45" s="44">
        <v>0</v>
      </c>
      <c r="J45" s="46">
        <v>0</v>
      </c>
      <c r="K45" s="44">
        <v>0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0</v>
      </c>
      <c r="G51" s="27">
        <f t="shared" si="4"/>
        <v>0</v>
      </c>
      <c r="H51" s="28">
        <f t="shared" si="4"/>
        <v>0</v>
      </c>
      <c r="I51" s="27">
        <f t="shared" si="4"/>
        <v>0</v>
      </c>
      <c r="J51" s="29">
        <f t="shared" si="4"/>
        <v>0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0</v>
      </c>
      <c r="F77" s="27">
        <f t="shared" ref="F77:M77" si="13">F78+F81+F84+F85+F86+F87+F88</f>
        <v>0</v>
      </c>
      <c r="G77" s="27">
        <f t="shared" si="13"/>
        <v>0</v>
      </c>
      <c r="H77" s="28">
        <f t="shared" si="13"/>
        <v>0</v>
      </c>
      <c r="I77" s="27">
        <f t="shared" si="13"/>
        <v>0</v>
      </c>
      <c r="J77" s="29">
        <f t="shared" si="13"/>
        <v>0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0</v>
      </c>
      <c r="G81" s="44">
        <f t="shared" si="15"/>
        <v>0</v>
      </c>
      <c r="H81" s="45">
        <f t="shared" si="15"/>
        <v>0</v>
      </c>
      <c r="I81" s="44">
        <f t="shared" si="15"/>
        <v>0</v>
      </c>
      <c r="J81" s="46">
        <f t="shared" si="15"/>
        <v>0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0</v>
      </c>
      <c r="G83" s="51">
        <v>0</v>
      </c>
      <c r="H83" s="52">
        <v>0</v>
      </c>
      <c r="I83" s="51">
        <v>0</v>
      </c>
      <c r="J83" s="53">
        <v>0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1027</v>
      </c>
      <c r="F92" s="103">
        <f t="shared" ref="F92:M92" si="16">F4+F51+F77+F90</f>
        <v>1500</v>
      </c>
      <c r="G92" s="103">
        <f t="shared" si="16"/>
        <v>828</v>
      </c>
      <c r="H92" s="104">
        <f t="shared" si="16"/>
        <v>1472</v>
      </c>
      <c r="I92" s="103">
        <f t="shared" si="16"/>
        <v>1094</v>
      </c>
      <c r="J92" s="105">
        <f t="shared" si="16"/>
        <v>1155</v>
      </c>
      <c r="K92" s="103">
        <f t="shared" si="16"/>
        <v>1552</v>
      </c>
      <c r="L92" s="103">
        <f t="shared" si="16"/>
        <v>1623</v>
      </c>
      <c r="M92" s="103">
        <f t="shared" si="16"/>
        <v>1709.0189999999998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2014-05-29T08:46:07Z</dcterms:created>
  <dcterms:modified xsi:type="dcterms:W3CDTF">2014-05-30T07:59:23Z</dcterms:modified>
</cp:coreProperties>
</file>